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60" windowHeight="8835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ФОРМА!$A$3:$J$213</definedName>
  </definedNames>
  <calcPr calcId="124519"/>
</workbook>
</file>

<file path=xl/calcChain.xml><?xml version="1.0" encoding="utf-8"?>
<calcChain xmlns="http://schemas.openxmlformats.org/spreadsheetml/2006/main">
  <c r="G150" i="2"/>
  <c r="D21" i="5"/>
  <c r="D20" l="1"/>
  <c r="D19"/>
  <c r="E19" s="1"/>
  <c r="D15"/>
  <c r="E15" s="1"/>
  <c r="I117" i="2" l="1"/>
  <c r="D16" i="5" l="1"/>
  <c r="E16" s="1"/>
  <c r="D17" l="1"/>
  <c r="E17" s="1"/>
  <c r="I145" i="2"/>
  <c r="I147"/>
  <c r="D13" i="5" l="1"/>
  <c r="E13" l="1"/>
  <c r="E21"/>
  <c r="E20"/>
  <c r="D14" l="1"/>
  <c r="E14" s="1"/>
  <c r="D18"/>
  <c r="E18" s="1"/>
  <c r="A5"/>
  <c r="A2"/>
  <c r="E22" l="1"/>
</calcChain>
</file>

<file path=xl/comments1.xml><?xml version="1.0" encoding="utf-8"?>
<comments xmlns="http://schemas.openxmlformats.org/spreadsheetml/2006/main">
  <authors>
    <author>Manankina</author>
    <author>Бирюкова Валерия Геннадьевна</author>
    <author>user</author>
  </authors>
  <commentList>
    <comment ref="A25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49" authorId="1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4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6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70" authorId="1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80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4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11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6" authorId="1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41" authorId="1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<sst xmlns="http://schemas.openxmlformats.org/spreadsheetml/2006/main" count="248" uniqueCount="199">
  <si>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</si>
  <si>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</si>
  <si>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</si>
  <si>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</si>
  <si>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</si>
  <si>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</si>
  <si>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</si>
  <si>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</si>
  <si>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</si>
  <si>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</si>
  <si>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</si>
  <si>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</si>
  <si>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</si>
  <si>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</si>
  <si>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</si>
  <si>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</si>
  <si>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</si>
  <si>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</si>
  <si>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</si>
  <si>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</si>
  <si>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</si>
  <si>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</si>
  <si>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</si>
  <si>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</si>
  <si>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</si>
  <si>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</si>
  <si>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</si>
  <si>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</si>
  <si>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</si>
  <si>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</si>
  <si>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</si>
  <si>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</si>
  <si>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</si>
  <si>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</si>
  <si>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</si>
  <si>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</si>
  <si>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</si>
  <si>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</si>
  <si>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</si>
  <si>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</si>
  <si>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</si>
  <si>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</si>
  <si>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</si>
  <si>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</si>
  <si>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</si>
  <si>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</si>
  <si>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</si>
  <si>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</si>
  <si>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</si>
  <si>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</si>
  <si>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</si>
  <si>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</si>
  <si>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</si>
  <si>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</si>
  <si>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</si>
  <si>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</si>
  <si>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</si>
  <si>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</si>
  <si>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</si>
  <si>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</si>
  <si>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</si>
  <si>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</si>
  <si>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</si>
  <si>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</si>
  <si>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</si>
  <si>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</si>
  <si>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</si>
  <si>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</si>
  <si>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</si>
  <si>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</si>
  <si>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</si>
  <si>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</si>
  <si>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</si>
  <si>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</si>
  <si>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</si>
  <si>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</si>
  <si>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</si>
  <si>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</si>
  <si>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</si>
  <si>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</si>
  <si>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</si>
  <si>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</si>
  <si>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</si>
  <si>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</si>
  <si>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</si>
  <si>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</si>
  <si>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</si>
  <si>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</si>
  <si>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</si>
  <si>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</si>
  <si>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</si>
  <si>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</si>
  <si>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</si>
  <si>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</si>
  <si>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</si>
  <si>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</si>
  <si>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</si>
  <si>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</si>
  <si>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</si>
  <si>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</si>
  <si>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</si>
  <si>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</si>
  <si>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</si>
  <si>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</si>
  <si>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</si>
  <si>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</si>
  <si>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</si>
  <si>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</si>
  <si>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</si>
  <si>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</si>
  <si>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</si>
  <si>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</si>
  <si>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</si>
  <si>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</si>
  <si>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</si>
  <si>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</si>
  <si>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</si>
  <si>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</si>
  <si>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</si>
  <si>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</si>
  <si>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</si>
  <si>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</si>
  <si>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</si>
  <si>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</si>
  <si>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</si>
  <si>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</si>
  <si>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</si>
  <si>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</si>
  <si>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</si>
  <si>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</si>
  <si>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</si>
  <si>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</si>
  <si>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</si>
  <si>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</si>
  <si>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</si>
  <si>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</si>
  <si>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</si>
  <si>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</si>
  <si>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</si>
  <si>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</si>
  <si>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</si>
  <si>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</si>
  <si>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</si>
  <si>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</si>
  <si>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</si>
  <si>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</si>
  <si>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</si>
  <si>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</si>
  <si>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место захоранения</t>
  </si>
  <si>
    <t>Администрации Милютинского сельского поселения Милютинского района</t>
  </si>
  <si>
    <t>в наличии</t>
  </si>
  <si>
    <t>х</t>
  </si>
  <si>
    <t>Подготовка территории и проведение работ по благоустройству: вырубка поросли по периметру территории кладбища, демонтаж старого ограждения уборка мусора; проведение работ по организации мест раздельного сбора мусора, подготовка и установка металлического ограждения</t>
  </si>
  <si>
    <t>отсутствует</t>
  </si>
  <si>
    <t>Родственники жителей</t>
  </si>
  <si>
    <t>МУП "Чистая станица"</t>
  </si>
  <si>
    <t>Предоставление техники для уборки мусора</t>
  </si>
  <si>
    <t>шт</t>
  </si>
  <si>
    <t>01</t>
  </si>
  <si>
    <t>октября</t>
  </si>
  <si>
    <t>Милютинского района</t>
  </si>
  <si>
    <t>Писаренко О.Р.</t>
  </si>
  <si>
    <t>sp23241@donpac,ru</t>
  </si>
  <si>
    <t>Бондарева Елена Дмитриевна</t>
  </si>
  <si>
    <t>Плюснина  Татьяна Ивановна</t>
  </si>
  <si>
    <t>Дейнекина Ольга Федоровна</t>
  </si>
  <si>
    <t xml:space="preserve">5.3. Ссылка на файловый обменник или облачное хранилище с фотографиями, отражающими текущее состояние объекта:               </t>
  </si>
  <si>
    <t>Милютинского сельского поселения</t>
  </si>
  <si>
    <t>Благоустройство территории кладбища х.Юдин (установка ограждений) Милютинского сельского поселения Милютинского района Ростовской области</t>
  </si>
  <si>
    <t>хутор Юдин</t>
  </si>
  <si>
    <t>Россия, Ростовская область,Милютинский район, 0,5км на север от х.Юдин</t>
  </si>
  <si>
    <t>Общая площадь кладбища, расположенного на территории сельского поселения в х.Юдин - 20167кв.метров. В настоящее время на нем имеется 2980захоронений. На данном этапе кладбище находится в неудовлетворительном состоянии: ограждение с высокой степнью повреждения, в результате чего имеет неухоженный вид. Проблема для жителей поселения достаточно серьезная и требует неотлагательного решения.</t>
  </si>
  <si>
    <t>https://disk.yandex.ru/d/r2I9ZWvvzVVjkg</t>
  </si>
  <si>
    <t>Жители  хутора Юдин</t>
  </si>
  <si>
    <t>Сохранность и увековечивание кладбища в х.Юдин</t>
  </si>
  <si>
    <t xml:space="preserve">Заместитель главы администрации </t>
  </si>
  <si>
    <t>Сергиенко С.Ю.</t>
  </si>
  <si>
    <t>https://www.instagram.com/p/CSJs0l5jYeB/</t>
  </si>
  <si>
    <t>https://milutinskoesp.ru/novosti/2707-2021-08-04-15-55.html</t>
  </si>
  <si>
    <t>сайт Администрации Милютинского сельского поселения</t>
  </si>
  <si>
    <t>https://disk.yandex.ru/d/Alx1_V28J47Pvg</t>
  </si>
  <si>
    <t>МУПАТП</t>
  </si>
  <si>
    <t>Редакция газеты "ЛУЧ"</t>
  </si>
  <si>
    <t>Милютинское РАЙПО</t>
  </si>
  <si>
    <t>Выписка из ЕГРН (сооружение)</t>
  </si>
  <si>
    <t>КУВИ-002/2021-122354684</t>
  </si>
  <si>
    <t>Выписка из ЕГРН (земельный участок)</t>
  </si>
  <si>
    <t>КУВИ-002/2021-122354174</t>
  </si>
  <si>
    <t>Выписка из ЕГРН (увеличение земельного участка)</t>
  </si>
  <si>
    <t>КУВИ-002/2021-122353924</t>
  </si>
  <si>
    <t>Вернигоров Михаил Леонидович</t>
  </si>
  <si>
    <t>m.vernigorov@mail.ru</t>
  </si>
  <si>
    <t>Мякотин Александр Васильевич</t>
  </si>
  <si>
    <t>miakotin2017@yandex.ru</t>
  </si>
  <si>
    <t>Скирдин Алексей Петрович</t>
  </si>
  <si>
    <t>mumagb@yandex.ru</t>
  </si>
  <si>
    <t>Милютинский район</t>
  </si>
  <si>
    <t>Милютинское поселение</t>
  </si>
  <si>
    <t>Организация ритуальных услуг и содержание мест захоронения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</si>
</sst>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0.0"/>
  </numFmts>
  <fonts count="23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5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1" fillId="3" borderId="14" xfId="2" applyNumberFormat="1" applyFont="1" applyFill="1" applyBorder="1" applyAlignment="1" applyProtection="1">
      <alignment vertical="top" wrapText="1"/>
      <protection locked="0"/>
    </xf>
    <xf numFmtId="165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6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6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6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6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164" fontId="1" fillId="3" borderId="28" xfId="2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5" fontId="10" fillId="3" borderId="10" xfId="1" applyNumberFormat="1" applyFill="1" applyBorder="1" applyAlignment="1" applyProtection="1">
      <alignment horizontal="center" vertical="top" wrapText="1"/>
      <protection locked="0"/>
    </xf>
    <xf numFmtId="165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4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14" fontId="5" fillId="3" borderId="5" xfId="0" applyNumberFormat="1" applyFont="1" applyFill="1" applyBorder="1" applyAlignment="1" applyProtection="1">
      <alignment horizontal="center" vertical="top" wrapText="1"/>
      <protection locked="0"/>
    </xf>
    <xf numFmtId="14" fontId="5" fillId="3" borderId="6" xfId="0" applyNumberFormat="1" applyFont="1" applyFill="1" applyBorder="1" applyAlignment="1" applyProtection="1">
      <alignment horizontal="center" vertical="top" wrapText="1"/>
      <protection locked="0"/>
    </xf>
    <xf numFmtId="14" fontId="5" fillId="3" borderId="7" xfId="0" applyNumberFormat="1" applyFont="1" applyFill="1" applyBorder="1" applyAlignment="1" applyProtection="1">
      <alignment horizontal="center" vertical="top" wrapText="1"/>
      <protection locked="0"/>
    </xf>
    <xf numFmtId="14" fontId="5" fillId="3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 applyProtection="1">
      <alignment horizontal="center" vertical="top" wrapText="1"/>
      <protection locked="0"/>
    </xf>
    <xf numFmtId="4" fontId="5" fillId="0" borderId="4" xfId="0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5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0" borderId="24" xfId="1" applyFill="1" applyBorder="1" applyAlignment="1" applyProtection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5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 applyProtection="1">
      <alignment horizontal="center" vertical="top" wrapText="1"/>
    </xf>
    <xf numFmtId="4" fontId="5" fillId="0" borderId="4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0" fillId="3" borderId="23" xfId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4" fontId="5" fillId="3" borderId="2" xfId="0" applyNumberFormat="1" applyFont="1" applyFill="1" applyBorder="1" applyAlignment="1" applyProtection="1">
      <alignment horizontal="center" vertical="top" wrapText="1"/>
      <protection locked="0"/>
    </xf>
    <xf numFmtId="4" fontId="5" fillId="3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64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1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0" fillId="3" borderId="23" xfId="1" applyFill="1" applyBorder="1" applyAlignment="1" applyProtection="1">
      <alignment horizontal="left" vertical="top" wrapText="1"/>
    </xf>
    <xf numFmtId="0" fontId="10" fillId="3" borderId="20" xfId="1" applyFill="1" applyBorder="1" applyAlignment="1" applyProtection="1">
      <alignment horizontal="left" vertical="top" wrapText="1"/>
      <protection locked="0"/>
    </xf>
    <xf numFmtId="0" fontId="5" fillId="3" borderId="21" xfId="1" applyFont="1" applyFill="1" applyBorder="1" applyAlignment="1" applyProtection="1">
      <alignment horizontal="left" vertical="top" wrapText="1"/>
      <protection locked="0"/>
    </xf>
    <xf numFmtId="0" fontId="5" fillId="3" borderId="22" xfId="1" applyFont="1" applyFill="1" applyBorder="1" applyAlignment="1" applyProtection="1">
      <alignment horizontal="left" vertical="top" wrapText="1"/>
      <protection locked="0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vernigorov@mail.ru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sp23241@donpac,ru" TargetMode="External"/><Relationship Id="rId7" Type="http://schemas.openxmlformats.org/officeDocument/2006/relationships/hyperlink" Target="https://milutinskoesp.ru/novosti/2707-2021-08-04-15-55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sp23241@donpac,ru" TargetMode="External"/><Relationship Id="rId1" Type="http://schemas.openxmlformats.org/officeDocument/2006/relationships/hyperlink" Target="mailto:sp23241@donpac,ru" TargetMode="External"/><Relationship Id="rId6" Type="http://schemas.openxmlformats.org/officeDocument/2006/relationships/hyperlink" Target="https://www.instagram.com/p/CSJs0l5jYeB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isk.yandex.ru/d/Alx1_V28J47Pvg" TargetMode="External"/><Relationship Id="rId10" Type="http://schemas.openxmlformats.org/officeDocument/2006/relationships/hyperlink" Target="mailto:mumagb@yandex.ru" TargetMode="External"/><Relationship Id="rId4" Type="http://schemas.openxmlformats.org/officeDocument/2006/relationships/hyperlink" Target="https://disk.yandex.ru/d/r2I9ZWvvzVVjkg" TargetMode="External"/><Relationship Id="rId9" Type="http://schemas.openxmlformats.org/officeDocument/2006/relationships/hyperlink" Target="mailto:miakotin201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34"/>
  <sheetViews>
    <sheetView tabSelected="1" view="pageBreakPreview" topLeftCell="A139" zoomScale="90" zoomScaleNormal="90" zoomScaleSheetLayoutView="90" workbookViewId="0">
      <selection activeCell="K147" sqref="K147"/>
    </sheetView>
  </sheetViews>
  <sheetFormatPr defaultColWidth="8" defaultRowHeight="18.75"/>
  <cols>
    <col min="1" max="1" width="8.25" style="3" customWidth="1"/>
    <col min="2" max="4" width="7.875" style="3" customWidth="1"/>
    <col min="5" max="5" width="9.125" style="3" customWidth="1"/>
    <col min="6" max="10" width="7.875" style="3" customWidth="1"/>
    <col min="11" max="14" width="7.625" style="29" customWidth="1"/>
    <col min="15" max="16" width="8" style="29"/>
    <col min="17" max="17" width="41.125" style="29" bestFit="1" customWidth="1"/>
    <col min="18" max="36" width="8" style="29"/>
    <col min="37" max="16384" width="8" style="3"/>
  </cols>
  <sheetData>
    <row r="1" spans="1:36" s="29" customFormat="1" ht="93.6" customHeight="1">
      <c r="A1" s="28"/>
      <c r="B1" s="28"/>
      <c r="C1" s="28"/>
      <c r="D1" s="28"/>
      <c r="F1" s="114" t="s">
        <v>80</v>
      </c>
      <c r="G1" s="114"/>
      <c r="H1" s="114"/>
      <c r="I1" s="114"/>
      <c r="J1" s="114"/>
      <c r="Q1" s="30"/>
    </row>
    <row r="2" spans="1:36" s="29" customForma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>
      <c r="A3" s="118" t="s">
        <v>82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36">
      <c r="A4" s="118" t="s">
        <v>81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36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36">
      <c r="A6" s="115" t="s">
        <v>149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36">
      <c r="A7" s="124" t="s">
        <v>120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36" ht="19.5">
      <c r="A8" s="125" t="s">
        <v>168</v>
      </c>
      <c r="B8" s="126"/>
      <c r="C8" s="126"/>
      <c r="D8" s="126"/>
      <c r="E8" s="126"/>
      <c r="F8" s="126"/>
      <c r="G8" s="126"/>
      <c r="H8" s="126"/>
      <c r="I8" s="126"/>
      <c r="J8" s="127"/>
      <c r="K8" s="31"/>
    </row>
    <row r="9" spans="1:36" ht="19.5">
      <c r="A9" s="128"/>
      <c r="B9" s="129"/>
      <c r="C9" s="129"/>
      <c r="D9" s="129"/>
      <c r="E9" s="129"/>
      <c r="F9" s="129"/>
      <c r="G9" s="129"/>
      <c r="H9" s="129"/>
      <c r="I9" s="129"/>
      <c r="J9" s="130"/>
      <c r="K9" s="31"/>
    </row>
    <row r="10" spans="1:36" ht="9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30"/>
      <c r="K10" s="31"/>
    </row>
    <row r="11" spans="1:36" ht="19.5" hidden="1">
      <c r="A11" s="131"/>
      <c r="B11" s="132"/>
      <c r="C11" s="132"/>
      <c r="D11" s="132"/>
      <c r="E11" s="132"/>
      <c r="F11" s="132"/>
      <c r="G11" s="132"/>
      <c r="H11" s="132"/>
      <c r="I11" s="132"/>
      <c r="J11" s="133"/>
      <c r="K11" s="31"/>
    </row>
    <row r="12" spans="1:36" s="5" customFormat="1" ht="41.25" customHeight="1">
      <c r="A12" s="134" t="s">
        <v>121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>
      <c r="A13" s="119" t="s">
        <v>7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36">
      <c r="A14" s="120" t="s">
        <v>8</v>
      </c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36" ht="19.5">
      <c r="A15" s="137" t="s">
        <v>196</v>
      </c>
      <c r="B15" s="138"/>
      <c r="C15" s="138"/>
      <c r="D15" s="138"/>
      <c r="E15" s="138"/>
      <c r="F15" s="138"/>
      <c r="G15" s="138"/>
      <c r="H15" s="138"/>
      <c r="I15" s="138"/>
      <c r="J15" s="139"/>
      <c r="K15" s="31"/>
    </row>
    <row r="16" spans="1:36">
      <c r="A16" s="120" t="s">
        <v>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32"/>
    </row>
    <row r="17" spans="1:36" ht="19.5">
      <c r="A17" s="137" t="s">
        <v>197</v>
      </c>
      <c r="B17" s="138"/>
      <c r="C17" s="138"/>
      <c r="D17" s="138"/>
      <c r="E17" s="138"/>
      <c r="F17" s="138"/>
      <c r="G17" s="138"/>
      <c r="H17" s="138"/>
      <c r="I17" s="138"/>
      <c r="J17" s="139"/>
      <c r="K17" s="31"/>
    </row>
    <row r="18" spans="1:36">
      <c r="A18" s="121" t="s">
        <v>10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36" ht="19.5">
      <c r="A19" s="137" t="s">
        <v>169</v>
      </c>
      <c r="B19" s="138"/>
      <c r="C19" s="138"/>
      <c r="D19" s="138"/>
      <c r="E19" s="138"/>
      <c r="F19" s="138"/>
      <c r="G19" s="138"/>
      <c r="H19" s="138"/>
      <c r="I19" s="138"/>
      <c r="J19" s="139"/>
      <c r="K19" s="31"/>
    </row>
    <row r="20" spans="1:36">
      <c r="A20" s="121" t="s">
        <v>69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36" ht="19.5">
      <c r="A21" s="122">
        <v>1152</v>
      </c>
      <c r="B21" s="123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36" ht="19.5">
      <c r="A22" s="106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31"/>
    </row>
    <row r="23" spans="1:36" ht="19.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31"/>
    </row>
    <row r="24" spans="1:36" ht="19.5">
      <c r="A24" s="121" t="s">
        <v>11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31"/>
    </row>
    <row r="25" spans="1:36">
      <c r="A25" s="137" t="s">
        <v>148</v>
      </c>
      <c r="B25" s="138"/>
      <c r="C25" s="138"/>
      <c r="D25" s="138"/>
      <c r="E25" s="138"/>
      <c r="F25" s="138"/>
      <c r="G25" s="138"/>
      <c r="H25" s="138"/>
      <c r="I25" s="138"/>
      <c r="J25" s="139"/>
      <c r="K25" s="33"/>
    </row>
    <row r="26" spans="1:36" ht="19.5">
      <c r="A26" s="121" t="s">
        <v>13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31"/>
    </row>
    <row r="27" spans="1:36" ht="19.5">
      <c r="A27" s="86" t="s">
        <v>170</v>
      </c>
      <c r="B27" s="87"/>
      <c r="C27" s="87"/>
      <c r="D27" s="87"/>
      <c r="E27" s="87"/>
      <c r="F27" s="87"/>
      <c r="G27" s="87"/>
      <c r="H27" s="87"/>
      <c r="I27" s="87"/>
      <c r="J27" s="88"/>
      <c r="K27" s="31"/>
    </row>
    <row r="28" spans="1:36" ht="1.5" customHeight="1">
      <c r="A28" s="92"/>
      <c r="B28" s="93"/>
      <c r="C28" s="93"/>
      <c r="D28" s="93"/>
      <c r="E28" s="93"/>
      <c r="F28" s="93"/>
      <c r="G28" s="93"/>
      <c r="H28" s="93"/>
      <c r="I28" s="93"/>
      <c r="J28" s="94"/>
    </row>
    <row r="29" spans="1:36">
      <c r="A29" s="140" t="s">
        <v>32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36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36">
      <c r="A31" s="142" t="s">
        <v>150</v>
      </c>
      <c r="B31" s="143"/>
      <c r="C31" s="144" t="s">
        <v>122</v>
      </c>
      <c r="D31" s="145"/>
      <c r="E31" s="145"/>
      <c r="F31" s="145"/>
      <c r="G31" s="145"/>
      <c r="H31" s="145"/>
      <c r="I31" s="145"/>
      <c r="J31" s="145"/>
    </row>
    <row r="32" spans="1:36" s="5" customFormat="1" ht="2.2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>
      <c r="A33" s="68" t="s">
        <v>115</v>
      </c>
      <c r="B33" s="171" t="s">
        <v>146</v>
      </c>
      <c r="C33" s="172"/>
      <c r="D33" s="172"/>
      <c r="E33" s="173"/>
      <c r="F33" s="101" t="s">
        <v>14</v>
      </c>
      <c r="G33" s="101"/>
      <c r="H33" s="101" t="s">
        <v>15</v>
      </c>
      <c r="I33" s="101"/>
      <c r="J33" s="101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5">
      <c r="A34" s="70">
        <v>1</v>
      </c>
      <c r="B34" s="103">
        <v>2</v>
      </c>
      <c r="C34" s="103"/>
      <c r="D34" s="103"/>
      <c r="E34" s="103"/>
      <c r="F34" s="103">
        <v>3</v>
      </c>
      <c r="G34" s="103"/>
      <c r="H34" s="103">
        <v>4</v>
      </c>
      <c r="I34" s="103"/>
      <c r="J34" s="103"/>
      <c r="K34" s="7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10" customFormat="1" ht="13.5">
      <c r="A35" s="146" t="s">
        <v>16</v>
      </c>
      <c r="B35" s="164" t="s">
        <v>184</v>
      </c>
      <c r="C35" s="165"/>
      <c r="D35" s="165"/>
      <c r="E35" s="166"/>
      <c r="F35" s="170">
        <v>44453</v>
      </c>
      <c r="G35" s="160"/>
      <c r="H35" s="158" t="s">
        <v>185</v>
      </c>
      <c r="I35" s="159"/>
      <c r="J35" s="160"/>
      <c r="K35" s="7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10" customFormat="1" ht="1.5" customHeight="1">
      <c r="A36" s="147"/>
      <c r="B36" s="167"/>
      <c r="C36" s="168"/>
      <c r="D36" s="168"/>
      <c r="E36" s="169"/>
      <c r="F36" s="161"/>
      <c r="G36" s="163"/>
      <c r="H36" s="161"/>
      <c r="I36" s="162"/>
      <c r="J36" s="163"/>
      <c r="K36" s="7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s="10" customFormat="1" ht="13.5">
      <c r="A37" s="146" t="s">
        <v>17</v>
      </c>
      <c r="B37" s="164" t="s">
        <v>186</v>
      </c>
      <c r="C37" s="165"/>
      <c r="D37" s="165"/>
      <c r="E37" s="166"/>
      <c r="F37" s="170">
        <v>44453</v>
      </c>
      <c r="G37" s="160"/>
      <c r="H37" s="158" t="s">
        <v>187</v>
      </c>
      <c r="I37" s="159"/>
      <c r="J37" s="160"/>
      <c r="K37" s="73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s="10" customFormat="1" ht="0.75" customHeight="1">
      <c r="A38" s="147"/>
      <c r="B38" s="167"/>
      <c r="C38" s="168"/>
      <c r="D38" s="168"/>
      <c r="E38" s="169"/>
      <c r="F38" s="161"/>
      <c r="G38" s="163"/>
      <c r="H38" s="161"/>
      <c r="I38" s="162"/>
      <c r="J38" s="163"/>
      <c r="K38" s="7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9.5" customHeight="1">
      <c r="A39" s="146" t="s">
        <v>18</v>
      </c>
      <c r="B39" s="148" t="s">
        <v>188</v>
      </c>
      <c r="C39" s="149"/>
      <c r="D39" s="149"/>
      <c r="E39" s="150"/>
      <c r="F39" s="154">
        <v>44453</v>
      </c>
      <c r="G39" s="155"/>
      <c r="H39" s="158" t="s">
        <v>189</v>
      </c>
      <c r="I39" s="159"/>
      <c r="J39" s="160"/>
      <c r="K39" s="31"/>
    </row>
    <row r="40" spans="1:36" ht="15" customHeight="1">
      <c r="A40" s="147"/>
      <c r="B40" s="151"/>
      <c r="C40" s="152"/>
      <c r="D40" s="152"/>
      <c r="E40" s="153"/>
      <c r="F40" s="156"/>
      <c r="G40" s="157"/>
      <c r="H40" s="161"/>
      <c r="I40" s="162"/>
      <c r="J40" s="163"/>
      <c r="K40" s="35"/>
    </row>
    <row r="41" spans="1:36" hidden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</row>
    <row r="42" spans="1:36" ht="18.75" customHeight="1">
      <c r="A42" s="221" t="s">
        <v>83</v>
      </c>
      <c r="B42" s="221"/>
      <c r="C42" s="221"/>
      <c r="D42" s="221"/>
      <c r="E42" s="221"/>
      <c r="F42" s="221"/>
      <c r="G42" s="221"/>
      <c r="H42" s="221"/>
      <c r="I42" s="221"/>
      <c r="J42" s="221"/>
    </row>
    <row r="43" spans="1:36" ht="18.7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</row>
    <row r="44" spans="1:36" ht="18.7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36">
      <c r="A45" s="221"/>
      <c r="B45" s="221"/>
      <c r="C45" s="221"/>
      <c r="D45" s="221"/>
      <c r="E45" s="221"/>
      <c r="F45" s="221"/>
      <c r="G45" s="221"/>
      <c r="H45" s="221"/>
      <c r="I45" s="221"/>
      <c r="J45" s="221"/>
    </row>
    <row r="46" spans="1:36" ht="18" customHeight="1">
      <c r="A46" s="121" t="s">
        <v>84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36" ht="18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36">
      <c r="A48" s="184"/>
      <c r="B48" s="184"/>
      <c r="C48" s="184"/>
      <c r="D48" s="184"/>
      <c r="E48" s="184"/>
      <c r="F48" s="184"/>
      <c r="G48" s="184"/>
      <c r="H48" s="184"/>
      <c r="I48" s="184"/>
      <c r="J48" s="184"/>
    </row>
    <row r="49" spans="1:36" ht="18.75" customHeight="1">
      <c r="A49" s="86" t="s">
        <v>198</v>
      </c>
      <c r="B49" s="87"/>
      <c r="C49" s="87"/>
      <c r="D49" s="87"/>
      <c r="E49" s="87"/>
      <c r="F49" s="87"/>
      <c r="G49" s="87"/>
      <c r="H49" s="87"/>
      <c r="I49" s="87"/>
      <c r="J49" s="88"/>
    </row>
    <row r="50" spans="1:36" ht="2.25" customHeight="1">
      <c r="A50" s="92"/>
      <c r="B50" s="93"/>
      <c r="C50" s="93"/>
      <c r="D50" s="93"/>
      <c r="E50" s="93"/>
      <c r="F50" s="93"/>
      <c r="G50" s="93"/>
      <c r="H50" s="93"/>
      <c r="I50" s="93"/>
      <c r="J50" s="94"/>
    </row>
    <row r="51" spans="1:36">
      <c r="A51" s="140" t="s">
        <v>85</v>
      </c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36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36" ht="18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36" ht="18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36">
      <c r="A55" s="23"/>
      <c r="B55" s="7" t="s">
        <v>33</v>
      </c>
      <c r="C55" s="6"/>
      <c r="D55" s="6"/>
      <c r="F55" s="6"/>
      <c r="G55" s="6"/>
      <c r="H55" s="6"/>
      <c r="I55" s="6"/>
      <c r="J55" s="6"/>
    </row>
    <row r="56" spans="1:36">
      <c r="A56" s="23"/>
      <c r="B56" s="7" t="s">
        <v>34</v>
      </c>
      <c r="C56" s="6"/>
      <c r="D56" s="6"/>
      <c r="F56" s="6"/>
      <c r="G56" s="6"/>
      <c r="H56" s="6"/>
      <c r="I56" s="6"/>
      <c r="J56" s="6"/>
    </row>
    <row r="57" spans="1:36">
      <c r="A57" s="23"/>
      <c r="B57" s="7" t="s">
        <v>35</v>
      </c>
      <c r="C57" s="6"/>
      <c r="D57" s="6"/>
      <c r="F57" s="6"/>
      <c r="G57" s="6"/>
      <c r="H57" s="6"/>
      <c r="I57" s="6"/>
      <c r="J57" s="6"/>
    </row>
    <row r="58" spans="1:36">
      <c r="A58" s="23" t="s">
        <v>151</v>
      </c>
      <c r="B58" s="7" t="s">
        <v>36</v>
      </c>
      <c r="C58" s="6"/>
      <c r="D58" s="6"/>
      <c r="F58" s="6"/>
      <c r="G58" s="6"/>
      <c r="H58" s="6"/>
      <c r="I58" s="6"/>
      <c r="J58" s="6"/>
    </row>
    <row r="59" spans="1:36" s="8" customFormat="1">
      <c r="A59" s="121" t="s">
        <v>86</v>
      </c>
      <c r="B59" s="121"/>
      <c r="C59" s="121"/>
      <c r="D59" s="121"/>
      <c r="E59" s="121"/>
      <c r="F59" s="121"/>
      <c r="G59" s="121"/>
      <c r="H59" s="121"/>
      <c r="I59" s="121"/>
      <c r="J59" s="121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8" customFormat="1">
      <c r="A62" s="136" t="s">
        <v>151</v>
      </c>
      <c r="B62" s="135" t="s">
        <v>37</v>
      </c>
      <c r="C62" s="222"/>
      <c r="D62" s="222"/>
      <c r="E62" s="222"/>
      <c r="F62" s="222"/>
      <c r="G62" s="222"/>
      <c r="H62" s="222"/>
      <c r="I62" s="222"/>
      <c r="J62" s="222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8" customFormat="1">
      <c r="A63" s="136"/>
      <c r="B63" s="135"/>
      <c r="C63" s="222"/>
      <c r="D63" s="222"/>
      <c r="E63" s="222"/>
      <c r="F63" s="222"/>
      <c r="G63" s="222"/>
      <c r="H63" s="222"/>
      <c r="I63" s="222"/>
      <c r="J63" s="222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8" customFormat="1">
      <c r="A64" s="136" t="s">
        <v>151</v>
      </c>
      <c r="B64" s="135" t="s">
        <v>38</v>
      </c>
      <c r="C64" s="222"/>
      <c r="D64" s="222"/>
      <c r="E64" s="222"/>
      <c r="F64" s="222"/>
      <c r="G64" s="222"/>
      <c r="H64" s="222"/>
      <c r="I64" s="222"/>
      <c r="J64" s="222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8" customFormat="1">
      <c r="A65" s="136"/>
      <c r="B65" s="135"/>
      <c r="C65" s="222"/>
      <c r="D65" s="222"/>
      <c r="E65" s="222"/>
      <c r="F65" s="222"/>
      <c r="G65" s="222"/>
      <c r="H65" s="222"/>
      <c r="I65" s="222"/>
      <c r="J65" s="222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6" ht="18.75" customHeight="1">
      <c r="A66" s="136"/>
      <c r="B66" s="135" t="s">
        <v>123</v>
      </c>
      <c r="C66" s="135"/>
      <c r="D66" s="135"/>
      <c r="E66" s="135"/>
      <c r="F66" s="135"/>
      <c r="G66" s="135"/>
      <c r="H66" s="135"/>
      <c r="I66" s="135"/>
      <c r="J66" s="135"/>
    </row>
    <row r="67" spans="1:36" ht="18.75" customHeight="1">
      <c r="A67" s="136"/>
      <c r="B67" s="135"/>
      <c r="C67" s="135"/>
      <c r="D67" s="135"/>
      <c r="E67" s="135"/>
      <c r="F67" s="135"/>
      <c r="G67" s="135"/>
      <c r="H67" s="135"/>
      <c r="I67" s="135"/>
      <c r="J67" s="135"/>
    </row>
    <row r="68" spans="1:36">
      <c r="A68" s="106" t="s">
        <v>0</v>
      </c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36">
      <c r="A69" s="184" t="s">
        <v>1</v>
      </c>
      <c r="B69" s="184"/>
      <c r="C69" s="184"/>
      <c r="D69" s="184"/>
      <c r="E69" s="184"/>
      <c r="F69" s="184"/>
      <c r="G69" s="184"/>
      <c r="H69" s="184"/>
      <c r="I69" s="184"/>
      <c r="J69" s="184"/>
    </row>
    <row r="70" spans="1:36" ht="19.5">
      <c r="A70" s="86" t="s">
        <v>171</v>
      </c>
      <c r="B70" s="87"/>
      <c r="C70" s="87"/>
      <c r="D70" s="87"/>
      <c r="E70" s="87"/>
      <c r="F70" s="87"/>
      <c r="G70" s="87"/>
      <c r="H70" s="87"/>
      <c r="I70" s="87"/>
      <c r="J70" s="88"/>
      <c r="K70" s="31"/>
    </row>
    <row r="71" spans="1:36">
      <c r="A71" s="89"/>
      <c r="B71" s="90"/>
      <c r="C71" s="90"/>
      <c r="D71" s="90"/>
      <c r="E71" s="90"/>
      <c r="F71" s="90"/>
      <c r="G71" s="90"/>
      <c r="H71" s="90"/>
      <c r="I71" s="90"/>
      <c r="J71" s="91"/>
    </row>
    <row r="72" spans="1:36">
      <c r="A72" s="89"/>
      <c r="B72" s="90"/>
      <c r="C72" s="90"/>
      <c r="D72" s="90"/>
      <c r="E72" s="90"/>
      <c r="F72" s="90"/>
      <c r="G72" s="90"/>
      <c r="H72" s="90"/>
      <c r="I72" s="90"/>
      <c r="J72" s="91"/>
    </row>
    <row r="73" spans="1:36">
      <c r="A73" s="92"/>
      <c r="B73" s="93"/>
      <c r="C73" s="93"/>
      <c r="D73" s="93"/>
      <c r="E73" s="93"/>
      <c r="F73" s="93"/>
      <c r="G73" s="93"/>
      <c r="H73" s="93"/>
      <c r="I73" s="93"/>
      <c r="J73" s="94"/>
    </row>
    <row r="74" spans="1:36">
      <c r="A74" s="140" t="s">
        <v>87</v>
      </c>
      <c r="B74" s="140"/>
      <c r="C74" s="140"/>
      <c r="D74" s="140"/>
      <c r="E74" s="140"/>
      <c r="F74" s="140"/>
      <c r="G74" s="140"/>
      <c r="H74" s="140"/>
      <c r="I74" s="140"/>
      <c r="J74" s="140"/>
    </row>
    <row r="75" spans="1:36">
      <c r="A75" s="184"/>
      <c r="B75" s="184"/>
      <c r="C75" s="184"/>
      <c r="D75" s="184"/>
      <c r="E75" s="184"/>
      <c r="F75" s="184"/>
      <c r="G75" s="184"/>
      <c r="H75" s="184"/>
      <c r="I75" s="184"/>
      <c r="J75" s="184"/>
    </row>
    <row r="76" spans="1:36">
      <c r="A76" s="86" t="s">
        <v>152</v>
      </c>
      <c r="B76" s="87"/>
      <c r="C76" s="87"/>
      <c r="D76" s="87"/>
      <c r="E76" s="87"/>
      <c r="F76" s="87"/>
      <c r="G76" s="87"/>
      <c r="H76" s="87"/>
      <c r="I76" s="87"/>
      <c r="J76" s="88"/>
    </row>
    <row r="77" spans="1:36">
      <c r="A77" s="89"/>
      <c r="B77" s="90"/>
      <c r="C77" s="90"/>
      <c r="D77" s="90"/>
      <c r="E77" s="90"/>
      <c r="F77" s="90"/>
      <c r="G77" s="90"/>
      <c r="H77" s="90"/>
      <c r="I77" s="90"/>
      <c r="J77" s="91"/>
    </row>
    <row r="78" spans="1:36">
      <c r="A78" s="89"/>
      <c r="B78" s="90"/>
      <c r="C78" s="90"/>
      <c r="D78" s="90"/>
      <c r="E78" s="90"/>
      <c r="F78" s="90"/>
      <c r="G78" s="90"/>
      <c r="H78" s="90"/>
      <c r="I78" s="90"/>
      <c r="J78" s="91"/>
    </row>
    <row r="79" spans="1:36" ht="9.75" customHeight="1">
      <c r="A79" s="92"/>
      <c r="B79" s="93"/>
      <c r="C79" s="93"/>
      <c r="D79" s="93"/>
      <c r="E79" s="93"/>
      <c r="F79" s="93"/>
      <c r="G79" s="93"/>
      <c r="H79" s="93"/>
      <c r="I79" s="93"/>
      <c r="J79" s="94"/>
    </row>
    <row r="80" spans="1:36">
      <c r="A80" s="121" t="s">
        <v>166</v>
      </c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36" ht="22.5" customHeight="1">
      <c r="A81" s="184"/>
      <c r="B81" s="184"/>
      <c r="C81" s="184"/>
      <c r="D81" s="184"/>
      <c r="E81" s="184"/>
      <c r="F81" s="184"/>
      <c r="G81" s="184"/>
      <c r="H81" s="184"/>
      <c r="I81" s="184"/>
      <c r="J81" s="184"/>
    </row>
    <row r="82" spans="1:36" ht="18" customHeight="1">
      <c r="A82" s="223" t="s">
        <v>172</v>
      </c>
      <c r="B82" s="224"/>
      <c r="C82" s="224"/>
      <c r="D82" s="224"/>
      <c r="E82" s="224"/>
      <c r="F82" s="224"/>
      <c r="G82" s="224"/>
      <c r="H82" s="224"/>
      <c r="I82" s="224"/>
      <c r="J82" s="225"/>
      <c r="K82" s="31"/>
    </row>
    <row r="83" spans="1:36" ht="41.25" customHeight="1">
      <c r="A83" s="85" t="s">
        <v>88</v>
      </c>
      <c r="B83" s="85"/>
      <c r="C83" s="85"/>
      <c r="D83" s="85"/>
      <c r="E83" s="85"/>
      <c r="F83" s="85"/>
      <c r="G83" s="85"/>
      <c r="H83" s="85"/>
      <c r="I83" s="85"/>
      <c r="J83" s="85"/>
      <c r="K83" s="31"/>
    </row>
    <row r="84" spans="1:36" ht="60.75" customHeight="1">
      <c r="A84" s="67" t="s">
        <v>115</v>
      </c>
      <c r="B84" s="98" t="s">
        <v>89</v>
      </c>
      <c r="C84" s="185"/>
      <c r="D84" s="185"/>
      <c r="E84" s="185"/>
      <c r="F84" s="185"/>
      <c r="G84" s="101" t="s">
        <v>90</v>
      </c>
      <c r="H84" s="101"/>
      <c r="I84" s="101" t="s">
        <v>91</v>
      </c>
      <c r="J84" s="101"/>
      <c r="K84" s="31"/>
    </row>
    <row r="85" spans="1:36">
      <c r="A85" s="14">
        <v>1</v>
      </c>
      <c r="B85" s="186">
        <v>2</v>
      </c>
      <c r="C85" s="187"/>
      <c r="D85" s="187"/>
      <c r="E85" s="187"/>
      <c r="F85" s="188"/>
      <c r="G85" s="103">
        <v>3</v>
      </c>
      <c r="H85" s="103"/>
      <c r="I85" s="103">
        <v>4</v>
      </c>
      <c r="J85" s="103"/>
    </row>
    <row r="86" spans="1:36">
      <c r="A86" s="68" t="s">
        <v>16</v>
      </c>
      <c r="B86" s="189" t="s">
        <v>124</v>
      </c>
      <c r="C86" s="190"/>
      <c r="D86" s="190"/>
      <c r="E86" s="190"/>
      <c r="F86" s="191"/>
      <c r="G86" s="192"/>
      <c r="H86" s="193"/>
      <c r="I86" s="198"/>
      <c r="J86" s="198"/>
    </row>
    <row r="87" spans="1:36">
      <c r="A87" s="68" t="s">
        <v>17</v>
      </c>
      <c r="B87" s="189" t="s">
        <v>125</v>
      </c>
      <c r="C87" s="190"/>
      <c r="D87" s="190"/>
      <c r="E87" s="190"/>
      <c r="F87" s="191"/>
      <c r="G87" s="207">
        <v>1409.32</v>
      </c>
      <c r="H87" s="208"/>
      <c r="I87" s="198"/>
      <c r="J87" s="198"/>
    </row>
    <row r="88" spans="1:36" s="8" customFormat="1">
      <c r="A88" s="68" t="s">
        <v>18</v>
      </c>
      <c r="B88" s="189" t="s">
        <v>126</v>
      </c>
      <c r="C88" s="190"/>
      <c r="D88" s="190"/>
      <c r="E88" s="190"/>
      <c r="F88" s="191"/>
      <c r="G88" s="192"/>
      <c r="H88" s="193"/>
      <c r="I88" s="198"/>
      <c r="J88" s="198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  <row r="89" spans="1:36" s="8" customFormat="1">
      <c r="A89" s="68" t="s">
        <v>19</v>
      </c>
      <c r="B89" s="189" t="s">
        <v>92</v>
      </c>
      <c r="C89" s="190"/>
      <c r="D89" s="190"/>
      <c r="E89" s="190"/>
      <c r="F89" s="191"/>
      <c r="G89" s="192"/>
      <c r="H89" s="193"/>
      <c r="I89" s="198"/>
      <c r="J89" s="198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>
      <c r="A90" s="1"/>
      <c r="B90" s="189" t="s">
        <v>93</v>
      </c>
      <c r="C90" s="190"/>
      <c r="D90" s="190"/>
      <c r="E90" s="190"/>
      <c r="F90" s="191"/>
      <c r="G90" s="209">
        <v>1409.32</v>
      </c>
      <c r="H90" s="210"/>
      <c r="I90" s="211"/>
      <c r="J90" s="212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75" customFormat="1" ht="12.75">
      <c r="A91" s="202" t="s">
        <v>127</v>
      </c>
      <c r="B91" s="202"/>
      <c r="C91" s="202"/>
      <c r="D91" s="202"/>
      <c r="E91" s="202"/>
      <c r="F91" s="202"/>
      <c r="G91" s="202"/>
      <c r="H91" s="202"/>
      <c r="I91" s="202"/>
      <c r="J91" s="202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</row>
    <row r="92" spans="1:36" s="75" customFormat="1" ht="12.75">
      <c r="A92" s="134" t="s">
        <v>128</v>
      </c>
      <c r="B92" s="134"/>
      <c r="C92" s="134"/>
      <c r="D92" s="134"/>
      <c r="E92" s="134"/>
      <c r="F92" s="134"/>
      <c r="G92" s="134"/>
      <c r="H92" s="134"/>
      <c r="I92" s="134"/>
      <c r="J92" s="13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</row>
    <row r="93" spans="1:36" s="8" customFormat="1">
      <c r="A93" s="184" t="s">
        <v>94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6" s="8" customFormat="1">
      <c r="A94" s="175" t="s">
        <v>174</v>
      </c>
      <c r="B94" s="176"/>
      <c r="C94" s="176"/>
      <c r="D94" s="176"/>
      <c r="E94" s="176"/>
      <c r="F94" s="176"/>
      <c r="G94" s="176"/>
      <c r="H94" s="176"/>
      <c r="I94" s="176"/>
      <c r="J94" s="177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</row>
    <row r="95" spans="1:36" s="8" customFormat="1" ht="3" customHeight="1">
      <c r="A95" s="178"/>
      <c r="B95" s="179"/>
      <c r="C95" s="179"/>
      <c r="D95" s="179"/>
      <c r="E95" s="179"/>
      <c r="F95" s="179"/>
      <c r="G95" s="179"/>
      <c r="H95" s="179"/>
      <c r="I95" s="179"/>
      <c r="J95" s="180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</row>
    <row r="96" spans="1:36" hidden="1">
      <c r="A96" s="178"/>
      <c r="B96" s="179"/>
      <c r="C96" s="179"/>
      <c r="D96" s="179"/>
      <c r="E96" s="179"/>
      <c r="F96" s="179"/>
      <c r="G96" s="179"/>
      <c r="H96" s="179"/>
      <c r="I96" s="179"/>
      <c r="J96" s="180"/>
    </row>
    <row r="97" spans="1:36" hidden="1">
      <c r="A97" s="181"/>
      <c r="B97" s="182"/>
      <c r="C97" s="182"/>
      <c r="D97" s="182"/>
      <c r="E97" s="182"/>
      <c r="F97" s="182"/>
      <c r="G97" s="182"/>
      <c r="H97" s="182"/>
      <c r="I97" s="182"/>
      <c r="J97" s="183"/>
    </row>
    <row r="98" spans="1:36" ht="19.5" customHeight="1">
      <c r="A98" s="140" t="s">
        <v>95</v>
      </c>
      <c r="B98" s="140"/>
      <c r="C98" s="140"/>
      <c r="D98" s="140"/>
      <c r="E98" s="140"/>
      <c r="F98" s="140"/>
      <c r="G98" s="140"/>
      <c r="H98" s="140"/>
      <c r="I98" s="140"/>
      <c r="J98" s="140"/>
      <c r="K98" s="38"/>
    </row>
    <row r="99" spans="1:36" ht="17.25" customHeight="1">
      <c r="A99" s="142" t="s">
        <v>153</v>
      </c>
      <c r="B99" s="143"/>
      <c r="C99" s="144" t="s">
        <v>76</v>
      </c>
      <c r="D99" s="145"/>
      <c r="E99" s="145"/>
      <c r="F99" s="145"/>
      <c r="G99" s="145"/>
      <c r="H99" s="145"/>
      <c r="I99" s="145"/>
      <c r="J99" s="145"/>
    </row>
    <row r="100" spans="1:36">
      <c r="A100" s="121" t="s">
        <v>75</v>
      </c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36">
      <c r="A101" s="136"/>
      <c r="B101" s="203" t="s">
        <v>96</v>
      </c>
      <c r="C101" s="204"/>
      <c r="D101" s="204"/>
      <c r="E101" s="204"/>
      <c r="F101" s="204"/>
      <c r="G101" s="204"/>
      <c r="H101" s="204"/>
      <c r="I101" s="204"/>
      <c r="J101" s="204"/>
    </row>
    <row r="102" spans="1:36" s="10" customFormat="1" ht="12.75">
      <c r="A102" s="136"/>
      <c r="B102" s="203"/>
      <c r="C102" s="204"/>
      <c r="D102" s="204"/>
      <c r="E102" s="204"/>
      <c r="F102" s="204"/>
      <c r="G102" s="204"/>
      <c r="H102" s="204"/>
      <c r="I102" s="204"/>
      <c r="J102" s="204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</row>
    <row r="103" spans="1:36" ht="19.5">
      <c r="A103" s="136"/>
      <c r="B103" s="203" t="s">
        <v>39</v>
      </c>
      <c r="C103" s="204"/>
      <c r="D103" s="204"/>
      <c r="E103" s="204"/>
      <c r="F103" s="204"/>
      <c r="G103" s="204"/>
      <c r="H103" s="204"/>
      <c r="I103" s="204"/>
      <c r="J103" s="204"/>
      <c r="K103" s="31"/>
    </row>
    <row r="104" spans="1:36" ht="1.5" customHeight="1">
      <c r="A104" s="136"/>
      <c r="B104" s="203"/>
      <c r="C104" s="204"/>
      <c r="D104" s="204"/>
      <c r="E104" s="204"/>
      <c r="F104" s="204"/>
      <c r="G104" s="204"/>
      <c r="H104" s="204"/>
      <c r="I104" s="204"/>
      <c r="J104" s="204"/>
      <c r="K104" s="31"/>
    </row>
    <row r="105" spans="1:36" ht="19.5">
      <c r="A105" s="136" t="s">
        <v>151</v>
      </c>
      <c r="B105" s="203" t="s">
        <v>40</v>
      </c>
      <c r="C105" s="205"/>
      <c r="D105" s="205"/>
      <c r="E105" s="205"/>
      <c r="F105" s="205"/>
      <c r="G105" s="205"/>
      <c r="H105" s="205"/>
      <c r="I105" s="205"/>
      <c r="J105" s="205"/>
      <c r="K105" s="31"/>
    </row>
    <row r="106" spans="1:36" ht="19.5">
      <c r="A106" s="136"/>
      <c r="B106" s="203"/>
      <c r="C106" s="205"/>
      <c r="D106" s="205"/>
      <c r="E106" s="205"/>
      <c r="F106" s="205"/>
      <c r="G106" s="205"/>
      <c r="H106" s="205"/>
      <c r="I106" s="205"/>
      <c r="J106" s="205"/>
      <c r="K106" s="31"/>
    </row>
    <row r="107" spans="1:36" ht="19.5">
      <c r="A107" s="106" t="s">
        <v>20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31"/>
    </row>
    <row r="108" spans="1:36" ht="19.5">
      <c r="A108" s="121" t="s">
        <v>97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31"/>
    </row>
    <row r="109" spans="1:36" ht="19.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38"/>
    </row>
    <row r="110" spans="1:36">
      <c r="A110" s="238">
        <v>200</v>
      </c>
      <c r="B110" s="239"/>
      <c r="C110" s="25" t="s">
        <v>67</v>
      </c>
      <c r="D110" s="25"/>
      <c r="E110" s="25"/>
      <c r="F110" s="25"/>
      <c r="G110" s="25"/>
      <c r="H110" s="25"/>
      <c r="I110" s="25"/>
      <c r="J110" s="25"/>
    </row>
    <row r="111" spans="1:36">
      <c r="A111" s="121" t="s">
        <v>41</v>
      </c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1:36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</row>
    <row r="113" spans="1:11" ht="49.5" customHeight="1">
      <c r="A113" s="69" t="s">
        <v>115</v>
      </c>
      <c r="B113" s="101" t="s">
        <v>21</v>
      </c>
      <c r="C113" s="101"/>
      <c r="D113" s="101"/>
      <c r="E113" s="101"/>
      <c r="F113" s="101"/>
      <c r="G113" s="101"/>
      <c r="H113" s="101"/>
      <c r="I113" s="101" t="s">
        <v>22</v>
      </c>
      <c r="J113" s="101"/>
    </row>
    <row r="114" spans="1:11" ht="18" customHeight="1">
      <c r="A114" s="70">
        <v>1</v>
      </c>
      <c r="B114" s="103">
        <v>2</v>
      </c>
      <c r="C114" s="103"/>
      <c r="D114" s="103"/>
      <c r="E114" s="103"/>
      <c r="F114" s="103"/>
      <c r="G114" s="103"/>
      <c r="H114" s="103"/>
      <c r="I114" s="103">
        <v>3</v>
      </c>
      <c r="J114" s="103"/>
    </row>
    <row r="115" spans="1:11">
      <c r="A115" s="69" t="s">
        <v>16</v>
      </c>
      <c r="B115" s="200" t="s">
        <v>173</v>
      </c>
      <c r="C115" s="200"/>
      <c r="D115" s="200"/>
      <c r="E115" s="200"/>
      <c r="F115" s="200"/>
      <c r="G115" s="200"/>
      <c r="H115" s="200"/>
      <c r="I115" s="201">
        <v>1152</v>
      </c>
      <c r="J115" s="201"/>
    </row>
    <row r="116" spans="1:11" ht="19.5">
      <c r="A116" s="69" t="s">
        <v>17</v>
      </c>
      <c r="B116" s="200" t="s">
        <v>154</v>
      </c>
      <c r="C116" s="200"/>
      <c r="D116" s="200"/>
      <c r="E116" s="200"/>
      <c r="F116" s="200"/>
      <c r="G116" s="200"/>
      <c r="H116" s="200"/>
      <c r="I116" s="201">
        <v>350</v>
      </c>
      <c r="J116" s="201"/>
      <c r="K116" s="38"/>
    </row>
    <row r="117" spans="1:11" ht="19.5">
      <c r="A117" s="1"/>
      <c r="B117" s="104" t="s">
        <v>4</v>
      </c>
      <c r="C117" s="104"/>
      <c r="D117" s="104"/>
      <c r="E117" s="104"/>
      <c r="F117" s="104"/>
      <c r="G117" s="104"/>
      <c r="H117" s="104"/>
      <c r="I117" s="105">
        <f>SUM(I115:J116)</f>
        <v>1502</v>
      </c>
      <c r="J117" s="105"/>
      <c r="K117" s="38"/>
    </row>
    <row r="118" spans="1:11" ht="19.5">
      <c r="A118" s="134" t="s">
        <v>129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38"/>
    </row>
    <row r="119" spans="1:11" ht="19.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38"/>
    </row>
    <row r="120" spans="1:11" ht="29.2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38"/>
    </row>
    <row r="121" spans="1:11" ht="4.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38"/>
    </row>
    <row r="122" spans="1:11">
      <c r="A122" s="121" t="s">
        <v>23</v>
      </c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1">
      <c r="A123" s="22"/>
      <c r="B123" s="199" t="s">
        <v>24</v>
      </c>
      <c r="C123" s="199"/>
      <c r="D123" s="199"/>
      <c r="E123" s="199"/>
      <c r="F123" s="199"/>
      <c r="G123" s="199"/>
      <c r="H123" s="199"/>
      <c r="I123" s="199"/>
      <c r="J123" s="199"/>
    </row>
    <row r="124" spans="1:11">
      <c r="A124" s="22"/>
      <c r="B124" s="199" t="s">
        <v>25</v>
      </c>
      <c r="C124" s="199"/>
      <c r="D124" s="199"/>
      <c r="E124" s="199"/>
      <c r="F124" s="199"/>
      <c r="G124" s="199"/>
      <c r="H124" s="199"/>
      <c r="I124" s="199"/>
      <c r="J124" s="199"/>
    </row>
    <row r="125" spans="1:11">
      <c r="A125" s="22"/>
      <c r="B125" s="199" t="s">
        <v>26</v>
      </c>
      <c r="C125" s="199"/>
      <c r="D125" s="199"/>
      <c r="E125" s="199"/>
      <c r="F125" s="199"/>
      <c r="G125" s="199"/>
      <c r="H125" s="199"/>
      <c r="I125" s="199"/>
      <c r="J125" s="199"/>
    </row>
    <row r="126" spans="1:11">
      <c r="A126" s="22"/>
      <c r="B126" s="199" t="s">
        <v>27</v>
      </c>
      <c r="C126" s="199"/>
      <c r="D126" s="199"/>
      <c r="E126" s="199"/>
      <c r="F126" s="199"/>
      <c r="G126" s="199"/>
      <c r="H126" s="199"/>
      <c r="I126" s="199"/>
      <c r="J126" s="199"/>
    </row>
    <row r="127" spans="1:11">
      <c r="A127" s="22" t="s">
        <v>151</v>
      </c>
      <c r="B127" s="199" t="s">
        <v>28</v>
      </c>
      <c r="C127" s="199"/>
      <c r="D127" s="199"/>
      <c r="E127" s="199"/>
      <c r="F127" s="199"/>
      <c r="G127" s="199"/>
      <c r="H127" s="199"/>
      <c r="I127" s="199"/>
      <c r="J127" s="199"/>
    </row>
    <row r="128" spans="1:11">
      <c r="A128" s="22" t="s">
        <v>151</v>
      </c>
      <c r="B128" s="199" t="s">
        <v>29</v>
      </c>
      <c r="C128" s="199"/>
      <c r="D128" s="199"/>
      <c r="E128" s="199"/>
      <c r="F128" s="199"/>
      <c r="G128" s="199"/>
      <c r="H128" s="199"/>
      <c r="I128" s="199"/>
      <c r="J128" s="199"/>
    </row>
    <row r="129" spans="1:36" s="9" customFormat="1">
      <c r="A129" s="22"/>
      <c r="B129" s="199" t="s">
        <v>30</v>
      </c>
      <c r="C129" s="199"/>
      <c r="D129" s="199"/>
      <c r="E129" s="199"/>
      <c r="F129" s="199"/>
      <c r="G129" s="199"/>
      <c r="H129" s="199"/>
      <c r="I129" s="199"/>
      <c r="J129" s="199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</row>
    <row r="130" spans="1:36" ht="19.5">
      <c r="A130" s="22" t="s">
        <v>151</v>
      </c>
      <c r="B130" s="6" t="s">
        <v>31</v>
      </c>
      <c r="C130" s="256" t="s">
        <v>179</v>
      </c>
      <c r="D130" s="257"/>
      <c r="E130" s="257"/>
      <c r="F130" s="257"/>
      <c r="G130" s="257"/>
      <c r="H130" s="257"/>
      <c r="I130" s="257"/>
      <c r="J130" s="258"/>
      <c r="K130" s="31"/>
    </row>
    <row r="131" spans="1:36" ht="19.5">
      <c r="A131" s="121" t="s">
        <v>109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31"/>
    </row>
    <row r="132" spans="1:36">
      <c r="A132" s="78">
        <v>2</v>
      </c>
      <c r="B132" s="206" t="s">
        <v>44</v>
      </c>
      <c r="C132" s="121"/>
      <c r="D132" s="121"/>
      <c r="E132" s="121"/>
      <c r="F132" s="121"/>
      <c r="G132" s="121"/>
      <c r="H132" s="121"/>
      <c r="I132" s="121"/>
      <c r="J132" s="121"/>
    </row>
    <row r="133" spans="1:36" s="5" customFormat="1" ht="19.5">
      <c r="A133" s="231" t="s">
        <v>98</v>
      </c>
      <c r="B133" s="232"/>
      <c r="C133" s="232"/>
      <c r="D133" s="232"/>
      <c r="E133" s="232"/>
      <c r="F133" s="232"/>
      <c r="G133" s="232"/>
      <c r="H133" s="232"/>
      <c r="I133" s="232"/>
      <c r="J133" s="233"/>
      <c r="K133" s="39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</row>
    <row r="134" spans="1:36" s="5" customFormat="1" ht="19.5">
      <c r="A134" s="234"/>
      <c r="B134" s="121"/>
      <c r="C134" s="121"/>
      <c r="D134" s="121"/>
      <c r="E134" s="121"/>
      <c r="F134" s="121"/>
      <c r="G134" s="121"/>
      <c r="H134" s="121"/>
      <c r="I134" s="121"/>
      <c r="J134" s="235"/>
      <c r="K134" s="39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</row>
    <row r="135" spans="1:36" s="5" customFormat="1">
      <c r="A135" s="236"/>
      <c r="B135" s="174"/>
      <c r="C135" s="174"/>
      <c r="D135" s="174"/>
      <c r="E135" s="174"/>
      <c r="F135" s="174"/>
      <c r="G135" s="174"/>
      <c r="H135" s="174"/>
      <c r="I135" s="174"/>
      <c r="J135" s="237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</row>
    <row r="136" spans="1:36" ht="20.25" customHeight="1">
      <c r="A136" s="260" t="s">
        <v>180</v>
      </c>
      <c r="B136" s="261"/>
      <c r="C136" s="261"/>
      <c r="D136" s="261"/>
      <c r="E136" s="261"/>
      <c r="F136" s="261"/>
      <c r="G136" s="261"/>
      <c r="H136" s="261"/>
      <c r="I136" s="261"/>
      <c r="J136" s="262"/>
      <c r="K136" s="31"/>
    </row>
    <row r="137" spans="1:36" ht="19.5">
      <c r="A137" s="140" t="s">
        <v>42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31"/>
    </row>
    <row r="138" spans="1:36" ht="18.75" customHeight="1">
      <c r="A138" s="196" t="s">
        <v>178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31"/>
    </row>
    <row r="139" spans="1:36" ht="16.5" customHeight="1">
      <c r="A139" s="196" t="s">
        <v>177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31"/>
    </row>
    <row r="140" spans="1:36" ht="0.75" hidden="1" customHeight="1">
      <c r="A140" s="196"/>
      <c r="B140" s="197"/>
      <c r="C140" s="197"/>
      <c r="D140" s="197"/>
      <c r="E140" s="197"/>
      <c r="F140" s="197"/>
      <c r="G140" s="197"/>
      <c r="H140" s="197"/>
      <c r="I140" s="197"/>
      <c r="J140" s="197"/>
      <c r="K140" s="31"/>
    </row>
    <row r="141" spans="1:36" ht="19.5" hidden="1">
      <c r="A141" s="259"/>
      <c r="B141" s="214"/>
      <c r="C141" s="214"/>
      <c r="D141" s="214"/>
      <c r="E141" s="214"/>
      <c r="F141" s="214"/>
      <c r="G141" s="214"/>
      <c r="H141" s="214"/>
      <c r="I141" s="214"/>
      <c r="J141" s="215"/>
      <c r="K141" s="31"/>
    </row>
    <row r="142" spans="1:36" ht="22.5" customHeight="1">
      <c r="A142" s="174" t="s">
        <v>43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31"/>
    </row>
    <row r="143" spans="1:36" s="10" customFormat="1" ht="37.5">
      <c r="A143" s="67" t="s">
        <v>115</v>
      </c>
      <c r="B143" s="98" t="s">
        <v>99</v>
      </c>
      <c r="C143" s="185"/>
      <c r="D143" s="185"/>
      <c r="E143" s="185"/>
      <c r="F143" s="185"/>
      <c r="G143" s="101" t="s">
        <v>77</v>
      </c>
      <c r="H143" s="101"/>
      <c r="I143" s="101" t="s">
        <v>45</v>
      </c>
      <c r="J143" s="101"/>
      <c r="K143" s="76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ht="13.5" customHeight="1">
      <c r="A144" s="70">
        <v>1</v>
      </c>
      <c r="B144" s="186">
        <v>2</v>
      </c>
      <c r="C144" s="187"/>
      <c r="D144" s="187"/>
      <c r="E144" s="187"/>
      <c r="F144" s="188"/>
      <c r="G144" s="103">
        <v>3</v>
      </c>
      <c r="H144" s="103"/>
      <c r="I144" s="103">
        <v>4</v>
      </c>
      <c r="J144" s="103"/>
      <c r="K144" s="35"/>
    </row>
    <row r="145" spans="1:36" ht="24" customHeight="1">
      <c r="A145" s="1" t="s">
        <v>16</v>
      </c>
      <c r="B145" s="189" t="s">
        <v>46</v>
      </c>
      <c r="C145" s="190"/>
      <c r="D145" s="190"/>
      <c r="E145" s="190"/>
      <c r="F145" s="191"/>
      <c r="G145" s="248">
        <v>894.65</v>
      </c>
      <c r="H145" s="248"/>
      <c r="I145" s="249">
        <f>G145*100%/G150</f>
        <v>0.8011910625531723</v>
      </c>
      <c r="J145" s="249"/>
      <c r="K145" s="35"/>
    </row>
    <row r="146" spans="1:36" ht="37.5" customHeight="1">
      <c r="A146" s="1" t="s">
        <v>17</v>
      </c>
      <c r="B146" s="189" t="s">
        <v>47</v>
      </c>
      <c r="C146" s="190"/>
      <c r="D146" s="190"/>
      <c r="E146" s="190"/>
      <c r="F146" s="191"/>
      <c r="G146" s="194">
        <v>222</v>
      </c>
      <c r="H146" s="194"/>
      <c r="I146" s="195">
        <v>0.19900000000000001</v>
      </c>
      <c r="J146" s="195"/>
      <c r="K146" s="35"/>
    </row>
    <row r="147" spans="1:36" ht="38.450000000000003" customHeight="1">
      <c r="A147" s="1" t="s">
        <v>49</v>
      </c>
      <c r="B147" s="189" t="s">
        <v>48</v>
      </c>
      <c r="C147" s="190"/>
      <c r="D147" s="190"/>
      <c r="E147" s="190"/>
      <c r="F147" s="191"/>
      <c r="G147" s="248">
        <v>88.8</v>
      </c>
      <c r="H147" s="248"/>
      <c r="I147" s="249">
        <f>G147*100%/G150</f>
        <v>7.9523574978731013E-2</v>
      </c>
      <c r="J147" s="249"/>
    </row>
    <row r="148" spans="1:36" s="5" customFormat="1" ht="23.25" customHeight="1">
      <c r="A148" s="1" t="s">
        <v>50</v>
      </c>
      <c r="B148" s="189" t="s">
        <v>100</v>
      </c>
      <c r="C148" s="190"/>
      <c r="D148" s="190"/>
      <c r="E148" s="190"/>
      <c r="F148" s="191"/>
      <c r="G148" s="248">
        <v>111</v>
      </c>
      <c r="H148" s="248"/>
      <c r="I148" s="249">
        <v>0.1</v>
      </c>
      <c r="J148" s="249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</row>
    <row r="149" spans="1:36" s="9" customFormat="1">
      <c r="A149" s="1" t="s">
        <v>51</v>
      </c>
      <c r="B149" s="189" t="s">
        <v>142</v>
      </c>
      <c r="C149" s="190"/>
      <c r="D149" s="190"/>
      <c r="E149" s="190"/>
      <c r="F149" s="191"/>
      <c r="G149" s="248">
        <v>22.2</v>
      </c>
      <c r="H149" s="248"/>
      <c r="I149" s="249">
        <v>1.9E-2</v>
      </c>
      <c r="J149" s="249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</row>
    <row r="150" spans="1:36" ht="19.5">
      <c r="A150" s="1"/>
      <c r="B150" s="250" t="s">
        <v>3</v>
      </c>
      <c r="C150" s="251"/>
      <c r="D150" s="251"/>
      <c r="E150" s="251"/>
      <c r="F150" s="252"/>
      <c r="G150" s="253">
        <f>G145+G146</f>
        <v>1116.6500000000001</v>
      </c>
      <c r="H150" s="253"/>
      <c r="I150" s="254">
        <v>1</v>
      </c>
      <c r="J150" s="255"/>
      <c r="K150" s="31"/>
    </row>
    <row r="151" spans="1:36" ht="19.5">
      <c r="A151" s="202" t="s">
        <v>143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31"/>
    </row>
    <row r="152" spans="1:36" ht="19.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31"/>
    </row>
    <row r="153" spans="1:36" ht="19.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31"/>
    </row>
    <row r="154" spans="1:36" ht="19.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31"/>
    </row>
    <row r="155" spans="1:36" ht="9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31"/>
    </row>
    <row r="156" spans="1:36" ht="19.5" hidden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38"/>
    </row>
    <row r="157" spans="1:36" ht="19.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38"/>
    </row>
    <row r="158" spans="1:36" ht="19.5">
      <c r="A158" s="121" t="s">
        <v>101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38"/>
    </row>
    <row r="159" spans="1:36" ht="19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38"/>
    </row>
    <row r="160" spans="1:36" s="10" customFormat="1" ht="37.5">
      <c r="A160" s="13" t="s">
        <v>115</v>
      </c>
      <c r="B160" s="101" t="s">
        <v>78</v>
      </c>
      <c r="C160" s="101"/>
      <c r="D160" s="101"/>
      <c r="E160" s="101"/>
      <c r="F160" s="101"/>
      <c r="G160" s="101"/>
      <c r="H160" s="101"/>
      <c r="I160" s="101" t="s">
        <v>79</v>
      </c>
      <c r="J160" s="101"/>
      <c r="K160" s="7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ht="19.5">
      <c r="A161" s="70">
        <v>1</v>
      </c>
      <c r="B161" s="103">
        <v>2</v>
      </c>
      <c r="C161" s="103"/>
      <c r="D161" s="103"/>
      <c r="E161" s="103"/>
      <c r="F161" s="103"/>
      <c r="G161" s="103"/>
      <c r="H161" s="103"/>
      <c r="I161" s="103">
        <v>3</v>
      </c>
      <c r="J161" s="103"/>
      <c r="K161" s="38"/>
    </row>
    <row r="162" spans="1:36" ht="19.5">
      <c r="A162" s="79" t="s">
        <v>16</v>
      </c>
      <c r="B162" s="112" t="s">
        <v>181</v>
      </c>
      <c r="C162" s="112"/>
      <c r="D162" s="112"/>
      <c r="E162" s="112"/>
      <c r="F162" s="112"/>
      <c r="G162" s="112"/>
      <c r="H162" s="112"/>
      <c r="I162" s="113">
        <v>5.55</v>
      </c>
      <c r="J162" s="113"/>
      <c r="K162" s="38"/>
    </row>
    <row r="163" spans="1:36" s="4" customFormat="1" ht="19.5">
      <c r="A163" s="79" t="s">
        <v>17</v>
      </c>
      <c r="B163" s="112" t="s">
        <v>155</v>
      </c>
      <c r="C163" s="112"/>
      <c r="D163" s="112"/>
      <c r="E163" s="112"/>
      <c r="F163" s="112"/>
      <c r="G163" s="112"/>
      <c r="H163" s="112"/>
      <c r="I163" s="113">
        <v>5.55</v>
      </c>
      <c r="J163" s="113"/>
      <c r="K163" s="3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spans="1:36" s="4" customFormat="1" ht="19.5">
      <c r="A164" s="79" t="s">
        <v>18</v>
      </c>
      <c r="B164" s="226" t="s">
        <v>182</v>
      </c>
      <c r="C164" s="227"/>
      <c r="D164" s="227"/>
      <c r="E164" s="227"/>
      <c r="F164" s="227"/>
      <c r="G164" s="227"/>
      <c r="H164" s="228"/>
      <c r="I164" s="229">
        <v>5.55</v>
      </c>
      <c r="J164" s="230"/>
      <c r="K164" s="3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1:36" s="4" customFormat="1" ht="19.5">
      <c r="A165" s="79" t="s">
        <v>19</v>
      </c>
      <c r="B165" s="226" t="s">
        <v>183</v>
      </c>
      <c r="C165" s="227"/>
      <c r="D165" s="227"/>
      <c r="E165" s="227"/>
      <c r="F165" s="227"/>
      <c r="G165" s="227"/>
      <c r="H165" s="228"/>
      <c r="I165" s="229">
        <v>5.55</v>
      </c>
      <c r="J165" s="230"/>
      <c r="K165" s="3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s="5" customFormat="1" ht="19.5">
      <c r="A166" s="1"/>
      <c r="B166" s="104" t="s">
        <v>4</v>
      </c>
      <c r="C166" s="104"/>
      <c r="D166" s="104"/>
      <c r="E166" s="104"/>
      <c r="F166" s="104"/>
      <c r="G166" s="104"/>
      <c r="H166" s="104"/>
      <c r="I166" s="95">
        <v>22.2</v>
      </c>
      <c r="J166" s="96"/>
      <c r="K166" s="39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s="5" customFormat="1" ht="19.5">
      <c r="A167" s="202" t="s">
        <v>102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39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1:36" s="5" customForma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s="5" customFormat="1" ht="2.2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1:36" s="5" customFormat="1">
      <c r="A170" s="121" t="s">
        <v>103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1:36" s="5" customForma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1:36" s="5" customForma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1:36" ht="19.5">
      <c r="A173" s="26">
        <v>150</v>
      </c>
      <c r="B173" s="121" t="s">
        <v>67</v>
      </c>
      <c r="C173" s="121"/>
      <c r="D173" s="121"/>
      <c r="E173" s="121"/>
      <c r="F173" s="121"/>
      <c r="G173" s="121"/>
      <c r="H173" s="121"/>
      <c r="I173" s="121"/>
      <c r="J173" s="121"/>
      <c r="K173" s="38"/>
    </row>
    <row r="174" spans="1:36" ht="18" customHeight="1">
      <c r="A174" s="97" t="s">
        <v>104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31"/>
    </row>
    <row r="175" spans="1:36" s="10" customFormat="1" ht="56.25">
      <c r="A175" s="13" t="s">
        <v>2</v>
      </c>
      <c r="B175" s="98" t="s">
        <v>147</v>
      </c>
      <c r="C175" s="99"/>
      <c r="D175" s="99"/>
      <c r="E175" s="100"/>
      <c r="F175" s="101" t="s">
        <v>105</v>
      </c>
      <c r="G175" s="102"/>
      <c r="H175" s="102"/>
      <c r="I175" s="13" t="s">
        <v>52</v>
      </c>
      <c r="J175" s="13" t="s">
        <v>106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ht="34.5" customHeight="1">
      <c r="A176" s="70">
        <v>1</v>
      </c>
      <c r="B176" s="103">
        <v>2</v>
      </c>
      <c r="C176" s="103"/>
      <c r="D176" s="103"/>
      <c r="E176" s="103"/>
      <c r="F176" s="103">
        <v>3</v>
      </c>
      <c r="G176" s="103"/>
      <c r="H176" s="103"/>
      <c r="I176" s="70">
        <v>4</v>
      </c>
      <c r="J176" s="70">
        <v>5</v>
      </c>
    </row>
    <row r="177" spans="1:36" ht="32.25" customHeight="1">
      <c r="A177" s="15" t="s">
        <v>16</v>
      </c>
      <c r="B177" s="108" t="s">
        <v>155</v>
      </c>
      <c r="C177" s="109"/>
      <c r="D177" s="109"/>
      <c r="E177" s="110"/>
      <c r="F177" s="111" t="s">
        <v>156</v>
      </c>
      <c r="G177" s="111"/>
      <c r="H177" s="111"/>
      <c r="I177" s="80" t="s">
        <v>157</v>
      </c>
      <c r="J177" s="21">
        <v>2</v>
      </c>
    </row>
    <row r="178" spans="1:36" ht="33.75" customHeight="1">
      <c r="A178" s="15" t="s">
        <v>17</v>
      </c>
      <c r="B178" s="111" t="s">
        <v>181</v>
      </c>
      <c r="C178" s="111"/>
      <c r="D178" s="111"/>
      <c r="E178" s="111"/>
      <c r="F178" s="111" t="s">
        <v>156</v>
      </c>
      <c r="G178" s="111"/>
      <c r="H178" s="111"/>
      <c r="I178" s="80" t="s">
        <v>157</v>
      </c>
      <c r="J178" s="21">
        <v>2</v>
      </c>
    </row>
    <row r="179" spans="1:36">
      <c r="A179" s="202" t="s">
        <v>144</v>
      </c>
      <c r="B179" s="202"/>
      <c r="C179" s="202"/>
      <c r="D179" s="202"/>
      <c r="E179" s="202"/>
      <c r="F179" s="202"/>
      <c r="G179" s="202"/>
      <c r="H179" s="202"/>
      <c r="I179" s="202"/>
      <c r="J179" s="202"/>
    </row>
    <row r="180" spans="1:36" s="9" customFormat="1" ht="5.2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36" ht="18.75" customHeight="1">
      <c r="A181" s="121" t="s">
        <v>110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31"/>
    </row>
    <row r="182" spans="1:36" ht="19.5">
      <c r="A182" s="26">
        <v>1</v>
      </c>
      <c r="B182" s="121" t="s">
        <v>44</v>
      </c>
      <c r="C182" s="121"/>
      <c r="D182" s="121"/>
      <c r="E182" s="121"/>
      <c r="F182" s="121"/>
      <c r="G182" s="121"/>
      <c r="H182" s="121"/>
      <c r="I182" s="121"/>
      <c r="J182" s="121"/>
      <c r="K182" s="31"/>
    </row>
    <row r="183" spans="1:36" s="10" customFormat="1">
      <c r="A183" s="106" t="s">
        <v>62</v>
      </c>
      <c r="B183" s="106"/>
      <c r="C183" s="106"/>
      <c r="D183" s="106"/>
      <c r="E183" s="106"/>
      <c r="F183" s="106"/>
      <c r="G183" s="107"/>
      <c r="H183" s="20" t="s">
        <v>158</v>
      </c>
      <c r="I183" s="19" t="s">
        <v>159</v>
      </c>
      <c r="J183" s="19">
        <v>2022</v>
      </c>
      <c r="K183" s="73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:36" ht="19.5">
      <c r="A184" s="84" t="s">
        <v>145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31"/>
    </row>
    <row r="185" spans="1:36" ht="19.5">
      <c r="A185" s="106" t="s">
        <v>116</v>
      </c>
      <c r="B185" s="106"/>
      <c r="C185" s="106"/>
      <c r="D185" s="106"/>
      <c r="E185" s="106"/>
      <c r="F185" s="106"/>
      <c r="G185" s="106"/>
      <c r="H185" s="106"/>
      <c r="I185" s="106"/>
      <c r="J185" s="106"/>
      <c r="K185" s="31"/>
    </row>
    <row r="186" spans="1:36" ht="19.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31"/>
    </row>
    <row r="187" spans="1:36" ht="42.7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31"/>
    </row>
    <row r="188" spans="1:36" ht="37.5">
      <c r="A188" s="13" t="s">
        <v>115</v>
      </c>
      <c r="B188" s="98" t="s">
        <v>117</v>
      </c>
      <c r="C188" s="185"/>
      <c r="D188" s="185"/>
      <c r="E188" s="185"/>
      <c r="F188" s="185"/>
      <c r="G188" s="101" t="s">
        <v>63</v>
      </c>
      <c r="H188" s="101"/>
      <c r="I188" s="98" t="s">
        <v>64</v>
      </c>
      <c r="J188" s="247"/>
      <c r="K188" s="31"/>
    </row>
    <row r="189" spans="1:36">
      <c r="A189" s="70">
        <v>1</v>
      </c>
      <c r="B189" s="186">
        <v>2</v>
      </c>
      <c r="C189" s="187"/>
      <c r="D189" s="187"/>
      <c r="E189" s="187"/>
      <c r="F189" s="188"/>
      <c r="G189" s="103">
        <v>3</v>
      </c>
      <c r="H189" s="103"/>
      <c r="I189" s="186">
        <v>4</v>
      </c>
      <c r="J189" s="188"/>
    </row>
    <row r="190" spans="1:36" s="18" customFormat="1" ht="15.75">
      <c r="A190" s="15" t="s">
        <v>16</v>
      </c>
      <c r="B190" s="218" t="s">
        <v>165</v>
      </c>
      <c r="C190" s="219"/>
      <c r="D190" s="219"/>
      <c r="E190" s="219"/>
      <c r="F190" s="220"/>
      <c r="G190" s="81">
        <v>9281734729</v>
      </c>
      <c r="H190" s="81"/>
      <c r="I190" s="82" t="s">
        <v>162</v>
      </c>
      <c r="J190" s="8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</row>
    <row r="191" spans="1:36" s="41" customFormat="1" ht="23.25" customHeight="1">
      <c r="A191" s="15" t="s">
        <v>17</v>
      </c>
      <c r="B191" s="218" t="s">
        <v>163</v>
      </c>
      <c r="C191" s="219"/>
      <c r="D191" s="219"/>
      <c r="E191" s="219"/>
      <c r="F191" s="220"/>
      <c r="G191" s="81">
        <v>9287682114</v>
      </c>
      <c r="H191" s="81"/>
      <c r="I191" s="82" t="s">
        <v>162</v>
      </c>
      <c r="J191" s="83"/>
    </row>
    <row r="192" spans="1:36">
      <c r="A192" s="15" t="s">
        <v>18</v>
      </c>
      <c r="B192" s="218" t="s">
        <v>164</v>
      </c>
      <c r="C192" s="219"/>
      <c r="D192" s="219"/>
      <c r="E192" s="219"/>
      <c r="F192" s="220"/>
      <c r="G192" s="81">
        <v>9281585028</v>
      </c>
      <c r="H192" s="81"/>
      <c r="I192" s="82" t="s">
        <v>162</v>
      </c>
      <c r="J192" s="83"/>
    </row>
    <row r="193" spans="1:36" s="72" customFormat="1">
      <c r="A193" s="106" t="s">
        <v>118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</row>
    <row r="194" spans="1:36" ht="21" customHeight="1">
      <c r="A194" s="240"/>
      <c r="B194" s="240"/>
      <c r="C194" s="240"/>
      <c r="D194" s="240"/>
      <c r="E194" s="240"/>
      <c r="F194" s="240"/>
      <c r="G194" s="240"/>
      <c r="H194" s="240"/>
      <c r="I194" s="240"/>
      <c r="J194" s="240"/>
    </row>
    <row r="195" spans="1:36" ht="37.5">
      <c r="A195" s="62" t="s">
        <v>115</v>
      </c>
      <c r="B195" s="98" t="s">
        <v>119</v>
      </c>
      <c r="C195" s="185"/>
      <c r="D195" s="185"/>
      <c r="E195" s="185"/>
      <c r="F195" s="185"/>
      <c r="G195" s="101" t="s">
        <v>63</v>
      </c>
      <c r="H195" s="101"/>
      <c r="I195" s="98" t="s">
        <v>64</v>
      </c>
      <c r="J195" s="247"/>
    </row>
    <row r="196" spans="1:36">
      <c r="A196" s="63">
        <v>1</v>
      </c>
      <c r="B196" s="186">
        <v>2</v>
      </c>
      <c r="C196" s="187"/>
      <c r="D196" s="187"/>
      <c r="E196" s="187"/>
      <c r="F196" s="188"/>
      <c r="G196" s="103">
        <v>3</v>
      </c>
      <c r="H196" s="103"/>
      <c r="I196" s="186">
        <v>4</v>
      </c>
      <c r="J196" s="188"/>
    </row>
    <row r="197" spans="1:36" s="18" customFormat="1" ht="15.75">
      <c r="A197" s="15" t="s">
        <v>16</v>
      </c>
      <c r="B197" s="218" t="s">
        <v>190</v>
      </c>
      <c r="C197" s="219"/>
      <c r="D197" s="219"/>
      <c r="E197" s="219"/>
      <c r="F197" s="220"/>
      <c r="G197" s="81">
        <v>9281407050</v>
      </c>
      <c r="H197" s="81"/>
      <c r="I197" s="82" t="s">
        <v>191</v>
      </c>
      <c r="J197" s="83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</row>
    <row r="198" spans="1:36" s="16" customFormat="1" ht="15.75">
      <c r="A198" s="15" t="s">
        <v>17</v>
      </c>
      <c r="B198" s="218" t="s">
        <v>192</v>
      </c>
      <c r="C198" s="219"/>
      <c r="D198" s="219"/>
      <c r="E198" s="219"/>
      <c r="F198" s="220"/>
      <c r="G198" s="81">
        <v>9281530325</v>
      </c>
      <c r="H198" s="81"/>
      <c r="I198" s="82" t="s">
        <v>193</v>
      </c>
      <c r="J198" s="83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</row>
    <row r="199" spans="1:36" s="29" customFormat="1" ht="18.75" customHeight="1">
      <c r="A199" s="15" t="s">
        <v>18</v>
      </c>
      <c r="B199" s="218" t="s">
        <v>194</v>
      </c>
      <c r="C199" s="219"/>
      <c r="D199" s="219"/>
      <c r="E199" s="219"/>
      <c r="F199" s="220"/>
      <c r="G199" s="81">
        <v>9286070394</v>
      </c>
      <c r="H199" s="81"/>
      <c r="I199" s="82" t="s">
        <v>195</v>
      </c>
      <c r="J199" s="83"/>
    </row>
    <row r="200" spans="1:36" s="29" customFormat="1" ht="18" customHeight="1">
      <c r="A200" s="241"/>
      <c r="B200" s="242"/>
      <c r="C200" s="242"/>
      <c r="D200" s="242"/>
      <c r="E200" s="242"/>
      <c r="F200" s="242"/>
      <c r="G200" s="242"/>
      <c r="H200" s="242"/>
      <c r="I200" s="242"/>
      <c r="J200" s="243"/>
    </row>
    <row r="201" spans="1:36" s="29" customFormat="1" hidden="1">
      <c r="A201" s="244"/>
      <c r="B201" s="245"/>
      <c r="C201" s="245"/>
      <c r="D201" s="245"/>
      <c r="E201" s="245"/>
      <c r="F201" s="245"/>
      <c r="G201" s="245"/>
      <c r="H201" s="245"/>
      <c r="I201" s="245"/>
      <c r="J201" s="246"/>
    </row>
    <row r="202" spans="1:36" s="29" customFormat="1">
      <c r="A202" s="12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36" s="29" customFormat="1">
      <c r="A203" s="121" t="s">
        <v>175</v>
      </c>
      <c r="B203" s="121"/>
      <c r="C203" s="121"/>
      <c r="D203" s="121"/>
      <c r="E203" s="121"/>
      <c r="F203" s="121"/>
      <c r="G203" s="121"/>
      <c r="H203" s="121"/>
      <c r="I203" s="121"/>
      <c r="J203" s="121"/>
    </row>
    <row r="204" spans="1:36" s="29" customFormat="1">
      <c r="A204" s="213" t="s">
        <v>167</v>
      </c>
      <c r="B204" s="214"/>
      <c r="C204" s="214"/>
      <c r="D204" s="214"/>
      <c r="E204" s="214"/>
      <c r="F204" s="214"/>
      <c r="G204" s="214"/>
      <c r="H204" s="214"/>
      <c r="I204" s="214"/>
      <c r="J204" s="215"/>
    </row>
    <row r="205" spans="1:36" s="29" customForma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36" s="37" customFormat="1" ht="15.75">
      <c r="A206" s="20"/>
      <c r="B206" s="19"/>
      <c r="C206" s="19"/>
      <c r="D206" s="18"/>
      <c r="E206" s="216"/>
      <c r="F206" s="216"/>
      <c r="G206" s="18"/>
      <c r="H206" s="216" t="s">
        <v>176</v>
      </c>
      <c r="I206" s="216"/>
      <c r="J206" s="216"/>
    </row>
    <row r="207" spans="1:36" s="29" customFormat="1">
      <c r="A207" s="217" t="s">
        <v>5</v>
      </c>
      <c r="B207" s="217"/>
      <c r="C207" s="217"/>
      <c r="D207" s="16"/>
      <c r="E207" s="159" t="s">
        <v>6</v>
      </c>
      <c r="F207" s="159"/>
      <c r="G207" s="16"/>
      <c r="H207" s="159" t="s">
        <v>66</v>
      </c>
      <c r="I207" s="159"/>
      <c r="J207" s="159"/>
    </row>
    <row r="208" spans="1:36" s="29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s="29" customFormat="1">
      <c r="A209" s="121" t="s">
        <v>65</v>
      </c>
      <c r="B209" s="121"/>
      <c r="C209" s="121"/>
      <c r="D209" s="121"/>
      <c r="E209" s="121"/>
      <c r="F209" s="121"/>
      <c r="G209" s="121"/>
      <c r="H209" s="121"/>
      <c r="I209" s="121"/>
      <c r="J209" s="121"/>
    </row>
    <row r="210" spans="1:10" s="29" customFormat="1">
      <c r="A210" s="213" t="s">
        <v>160</v>
      </c>
      <c r="B210" s="214"/>
      <c r="C210" s="214"/>
      <c r="D210" s="214"/>
      <c r="E210" s="214"/>
      <c r="F210" s="214"/>
      <c r="G210" s="214"/>
      <c r="H210" s="214"/>
      <c r="I210" s="214"/>
      <c r="J210" s="215"/>
    </row>
    <row r="211" spans="1:10" s="29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37" customFormat="1" ht="15.75">
      <c r="A212" s="20"/>
      <c r="B212" s="19"/>
      <c r="C212" s="19"/>
      <c r="D212" s="18"/>
      <c r="E212" s="216"/>
      <c r="F212" s="216"/>
      <c r="G212" s="18"/>
      <c r="H212" s="216" t="s">
        <v>161</v>
      </c>
      <c r="I212" s="216"/>
      <c r="J212" s="216"/>
    </row>
    <row r="213" spans="1:10" s="29" customFormat="1">
      <c r="A213" s="217" t="s">
        <v>5</v>
      </c>
      <c r="B213" s="217"/>
      <c r="C213" s="217"/>
      <c r="D213" s="16"/>
      <c r="E213" s="159" t="s">
        <v>6</v>
      </c>
      <c r="F213" s="159"/>
      <c r="G213" s="16"/>
      <c r="H213" s="159" t="s">
        <v>66</v>
      </c>
      <c r="I213" s="159"/>
      <c r="J213" s="159"/>
    </row>
    <row r="214" spans="1:10" s="29" customFormat="1"/>
    <row r="215" spans="1:10" s="29" customFormat="1"/>
    <row r="216" spans="1:10" s="29" customFormat="1"/>
    <row r="217" spans="1:10" s="29" customFormat="1"/>
    <row r="218" spans="1:10" s="29" customFormat="1"/>
    <row r="219" spans="1:10" s="29" customFormat="1"/>
    <row r="220" spans="1:10" s="29" customFormat="1"/>
    <row r="221" spans="1:10" s="29" customFormat="1"/>
    <row r="222" spans="1:10" s="29" customFormat="1"/>
    <row r="223" spans="1:10" s="29" customFormat="1"/>
    <row r="224" spans="1:10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pans="1:10" s="29" customFormat="1"/>
    <row r="306" spans="1:10" s="29" customFormat="1"/>
    <row r="307" spans="1:10" s="29" customFormat="1"/>
    <row r="308" spans="1:10" s="29" customFormat="1"/>
    <row r="309" spans="1:10" s="29" customFormat="1"/>
    <row r="310" spans="1:10" s="29" customFormat="1"/>
    <row r="311" spans="1:10" s="29" customFormat="1"/>
    <row r="312" spans="1:10" s="29" customFormat="1"/>
    <row r="313" spans="1:10" s="29" customFormat="1"/>
    <row r="314" spans="1:10" s="29" customFormat="1"/>
    <row r="315" spans="1:10" s="29" customFormat="1"/>
    <row r="316" spans="1:10" s="29" customFormat="1"/>
    <row r="317" spans="1:10" s="29" customFormat="1"/>
    <row r="318" spans="1:10" s="29" customFormat="1"/>
    <row r="319" spans="1:10" s="29" customFormat="1"/>
    <row r="320" spans="1:10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</sheetData>
  <mergeCells count="236">
    <mergeCell ref="G189:H189"/>
    <mergeCell ref="I189:J189"/>
    <mergeCell ref="B182:J182"/>
    <mergeCell ref="A131:J131"/>
    <mergeCell ref="C130:J130"/>
    <mergeCell ref="B188:F188"/>
    <mergeCell ref="G188:H188"/>
    <mergeCell ref="I188:J188"/>
    <mergeCell ref="A141:J141"/>
    <mergeCell ref="A142:J142"/>
    <mergeCell ref="B143:F143"/>
    <mergeCell ref="G143:H143"/>
    <mergeCell ref="A151:J157"/>
    <mergeCell ref="B145:F145"/>
    <mergeCell ref="G145:H145"/>
    <mergeCell ref="I145:J145"/>
    <mergeCell ref="B146:F146"/>
    <mergeCell ref="B173:J173"/>
    <mergeCell ref="B147:F147"/>
    <mergeCell ref="G147:H147"/>
    <mergeCell ref="I147:J147"/>
    <mergeCell ref="A136:J136"/>
    <mergeCell ref="A193:J194"/>
    <mergeCell ref="A100:J100"/>
    <mergeCell ref="A181:J181"/>
    <mergeCell ref="A200:J201"/>
    <mergeCell ref="I198:J198"/>
    <mergeCell ref="I197:J197"/>
    <mergeCell ref="I196:J196"/>
    <mergeCell ref="I195:J195"/>
    <mergeCell ref="A185:J187"/>
    <mergeCell ref="B148:F148"/>
    <mergeCell ref="G148:H148"/>
    <mergeCell ref="I148:J148"/>
    <mergeCell ref="B149:F149"/>
    <mergeCell ref="G149:H149"/>
    <mergeCell ref="I149:J149"/>
    <mergeCell ref="B150:F150"/>
    <mergeCell ref="G150:H150"/>
    <mergeCell ref="I150:J150"/>
    <mergeCell ref="B190:F190"/>
    <mergeCell ref="G190:H190"/>
    <mergeCell ref="I190:J190"/>
    <mergeCell ref="A167:J169"/>
    <mergeCell ref="B144:F144"/>
    <mergeCell ref="G144:H144"/>
    <mergeCell ref="B189:F189"/>
    <mergeCell ref="G195:H195"/>
    <mergeCell ref="B196:F196"/>
    <mergeCell ref="G196:H196"/>
    <mergeCell ref="B197:F197"/>
    <mergeCell ref="A68:J68"/>
    <mergeCell ref="A69:J69"/>
    <mergeCell ref="A82:J82"/>
    <mergeCell ref="B164:H164"/>
    <mergeCell ref="B165:H165"/>
    <mergeCell ref="I164:J164"/>
    <mergeCell ref="I165:J165"/>
    <mergeCell ref="A158:J159"/>
    <mergeCell ref="A179:J180"/>
    <mergeCell ref="I114:J114"/>
    <mergeCell ref="A133:J135"/>
    <mergeCell ref="B129:J129"/>
    <mergeCell ref="I86:J86"/>
    <mergeCell ref="I144:J144"/>
    <mergeCell ref="B116:H116"/>
    <mergeCell ref="I116:J116"/>
    <mergeCell ref="A110:B110"/>
    <mergeCell ref="B87:F87"/>
    <mergeCell ref="A137:J137"/>
    <mergeCell ref="A59:J61"/>
    <mergeCell ref="A42:J45"/>
    <mergeCell ref="A46:J48"/>
    <mergeCell ref="A70:J73"/>
    <mergeCell ref="A80:J81"/>
    <mergeCell ref="A74:J75"/>
    <mergeCell ref="B62:J63"/>
    <mergeCell ref="B64:J65"/>
    <mergeCell ref="A170:J172"/>
    <mergeCell ref="I143:J143"/>
    <mergeCell ref="A209:J209"/>
    <mergeCell ref="A210:J210"/>
    <mergeCell ref="E212:F212"/>
    <mergeCell ref="H212:J212"/>
    <mergeCell ref="A213:C213"/>
    <mergeCell ref="E213:F213"/>
    <mergeCell ref="H213:J213"/>
    <mergeCell ref="B191:F191"/>
    <mergeCell ref="G191:H191"/>
    <mergeCell ref="I191:J191"/>
    <mergeCell ref="H206:J206"/>
    <mergeCell ref="E206:F206"/>
    <mergeCell ref="A207:C207"/>
    <mergeCell ref="E207:F207"/>
    <mergeCell ref="H207:J207"/>
    <mergeCell ref="A204:J204"/>
    <mergeCell ref="A203:J203"/>
    <mergeCell ref="B198:F198"/>
    <mergeCell ref="G198:H198"/>
    <mergeCell ref="B195:F195"/>
    <mergeCell ref="B199:F199"/>
    <mergeCell ref="G199:H199"/>
    <mergeCell ref="I199:J199"/>
    <mergeCell ref="B192:F192"/>
    <mergeCell ref="A118:J121"/>
    <mergeCell ref="A99:B99"/>
    <mergeCell ref="C99:J99"/>
    <mergeCell ref="B103:J104"/>
    <mergeCell ref="A105:A106"/>
    <mergeCell ref="B105:J106"/>
    <mergeCell ref="B113:H113"/>
    <mergeCell ref="I113:J113"/>
    <mergeCell ref="B132:J132"/>
    <mergeCell ref="B114:H114"/>
    <mergeCell ref="A101:A102"/>
    <mergeCell ref="B101:J102"/>
    <mergeCell ref="G146:H146"/>
    <mergeCell ref="I146:J146"/>
    <mergeCell ref="A138:J138"/>
    <mergeCell ref="A139:J139"/>
    <mergeCell ref="A140:J140"/>
    <mergeCell ref="I89:J89"/>
    <mergeCell ref="A108:J109"/>
    <mergeCell ref="B127:J127"/>
    <mergeCell ref="B128:J128"/>
    <mergeCell ref="A122:J122"/>
    <mergeCell ref="B123:J123"/>
    <mergeCell ref="B124:J124"/>
    <mergeCell ref="B125:J125"/>
    <mergeCell ref="B126:J126"/>
    <mergeCell ref="B89:F89"/>
    <mergeCell ref="G89:H89"/>
    <mergeCell ref="A107:J107"/>
    <mergeCell ref="A103:A104"/>
    <mergeCell ref="A111:J112"/>
    <mergeCell ref="B115:H115"/>
    <mergeCell ref="I115:J115"/>
    <mergeCell ref="A91:J91"/>
    <mergeCell ref="A92:J92"/>
    <mergeCell ref="B90:F90"/>
    <mergeCell ref="H33:J33"/>
    <mergeCell ref="A66:A67"/>
    <mergeCell ref="A32:J32"/>
    <mergeCell ref="A98:J98"/>
    <mergeCell ref="A94:J97"/>
    <mergeCell ref="A93:J93"/>
    <mergeCell ref="B84:F84"/>
    <mergeCell ref="G84:H84"/>
    <mergeCell ref="I84:J84"/>
    <mergeCell ref="B85:F85"/>
    <mergeCell ref="G85:H85"/>
    <mergeCell ref="I85:J85"/>
    <mergeCell ref="B86:F86"/>
    <mergeCell ref="G86:H86"/>
    <mergeCell ref="G87:H87"/>
    <mergeCell ref="I87:J87"/>
    <mergeCell ref="B88:F88"/>
    <mergeCell ref="G88:H88"/>
    <mergeCell ref="I88:J88"/>
    <mergeCell ref="G90:H90"/>
    <mergeCell ref="I90:J90"/>
    <mergeCell ref="H34:J34"/>
    <mergeCell ref="A49:J50"/>
    <mergeCell ref="A51:J54"/>
    <mergeCell ref="A20:J20"/>
    <mergeCell ref="A29:J30"/>
    <mergeCell ref="A41:J41"/>
    <mergeCell ref="B34:E34"/>
    <mergeCell ref="F34:G34"/>
    <mergeCell ref="A31:B31"/>
    <mergeCell ref="C31:J31"/>
    <mergeCell ref="A39:A40"/>
    <mergeCell ref="B39:E40"/>
    <mergeCell ref="F39:G40"/>
    <mergeCell ref="H39:J40"/>
    <mergeCell ref="A37:A38"/>
    <mergeCell ref="B37:E38"/>
    <mergeCell ref="F37:G38"/>
    <mergeCell ref="H37:J38"/>
    <mergeCell ref="A35:A36"/>
    <mergeCell ref="B35:E36"/>
    <mergeCell ref="F35:G36"/>
    <mergeCell ref="H35:J36"/>
    <mergeCell ref="A25:J25"/>
    <mergeCell ref="A22:J23"/>
    <mergeCell ref="A26:J26"/>
    <mergeCell ref="B33:E33"/>
    <mergeCell ref="F33:G33"/>
    <mergeCell ref="B162:H162"/>
    <mergeCell ref="I162:J162"/>
    <mergeCell ref="B163:H163"/>
    <mergeCell ref="I163:J163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B66:J67"/>
    <mergeCell ref="A62:A63"/>
    <mergeCell ref="A64:A65"/>
    <mergeCell ref="A15:J15"/>
    <mergeCell ref="A17:J17"/>
    <mergeCell ref="A24:J24"/>
    <mergeCell ref="A19:J19"/>
    <mergeCell ref="G192:H192"/>
    <mergeCell ref="I192:J192"/>
    <mergeCell ref="A184:J184"/>
    <mergeCell ref="A83:J83"/>
    <mergeCell ref="A76:J79"/>
    <mergeCell ref="G197:H197"/>
    <mergeCell ref="I166:J166"/>
    <mergeCell ref="A174:J174"/>
    <mergeCell ref="B175:E175"/>
    <mergeCell ref="F175:H175"/>
    <mergeCell ref="F176:H176"/>
    <mergeCell ref="B176:E176"/>
    <mergeCell ref="B117:H117"/>
    <mergeCell ref="I117:J117"/>
    <mergeCell ref="B166:H166"/>
    <mergeCell ref="A183:G183"/>
    <mergeCell ref="B177:E177"/>
    <mergeCell ref="F177:H177"/>
    <mergeCell ref="B178:E178"/>
    <mergeCell ref="F178:H178"/>
    <mergeCell ref="B160:H160"/>
    <mergeCell ref="I160:J160"/>
    <mergeCell ref="B161:H161"/>
    <mergeCell ref="I161:J161"/>
  </mergeCells>
  <dataValidations xWindow="146" yWindow="474" count="42">
    <dataValidation type="list" allowBlank="1" showInputMessage="1" showErrorMessage="1" error="Необходимо выбрать значение из предложенных" sqref="B212 B206 I183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12:J212 H206:J206"/>
    <dataValidation type="list" allowBlank="1" showInputMessage="1" showErrorMessage="1" error="Необходимо выбрать значение из предложенных" sqref="C212 C206 J183">
      <formula1>"2019,2020,2021,2022,2023"</formula1>
    </dataValidation>
    <dataValidation type="list" allowBlank="1" showInputMessage="1" showErrorMessage="1" error="Необходимо выбрать значение из предложенных" sqref="A212 A206 H183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10:J21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4:J20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200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90:F192 B197:F199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90:J192 I197:J199">
      <formula1>1</formula1>
      <formula2>100</formula2>
    </dataValidation>
    <dataValidation type="textLength" allowBlank="1" showInputMessage="1" showErrorMessage="1" error="Максимум 11 цифр. " prompt="Введите только цифры. " sqref="G190:H192 G197:H199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62:H165">
      <formula1>0</formula1>
      <formula2>200</formula2>
    </dataValidation>
    <dataValidation type="decimal" allowBlank="1" showInputMessage="1" showErrorMessage="1" error="Должно быть введено действительное число" sqref="G146:H146 G87:H87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5:H145 G86:H86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62:I165 J162:J163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7:E178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7:H178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7:I178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7:J178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73 A110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7:H149 G88:H89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6 A82"/>
    <dataValidation type="whole" allowBlank="1" showInputMessage="1" showErrorMessage="1" error="Максимальное значение 8" prompt="Укажите количество каналов. " sqref="A132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82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23:A130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30:J130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5:H116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5:J116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101:A106 A62:A67 A55:A58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70 A74 A76:A78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9">
      <formula1>0</formula1>
      <formula2>500</formula2>
    </dataValidation>
    <dataValidation type="list" allowBlank="1" showInputMessage="1" showErrorMessage="1" error="Необходимо выбрать значение из предложенных" sqref="A99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9:G40">
      <formula1>1</formula1>
      <formula2>45658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9:E40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90" r:id="rId1"/>
    <hyperlink ref="I191" r:id="rId2"/>
    <hyperlink ref="I192" r:id="rId3"/>
    <hyperlink ref="A82" r:id="rId4"/>
    <hyperlink ref="A136" r:id="rId5"/>
    <hyperlink ref="A139" r:id="rId6"/>
    <hyperlink ref="A138" r:id="rId7"/>
    <hyperlink ref="I197" r:id="rId8"/>
    <hyperlink ref="I198" r:id="rId9"/>
    <hyperlink ref="I199" r:id="rId10"/>
  </hyperlinks>
  <pageMargins left="0.98425196850393704" right="0.59055118110236227" top="0.59055118110236227" bottom="0.59055118110236227" header="0.39370078740157483" footer="0.39370078740157483"/>
  <pageSetup paperSize="9" scale="99" orientation="portrait" r:id="rId11"/>
  <headerFooter>
    <oddFooter>&amp;C&amp;P</oddFooter>
  </headerFooter>
  <rowBreaks count="5" manualBreakCount="5">
    <brk id="41" max="9" man="1"/>
    <brk id="82" max="9" man="1"/>
    <brk id="121" max="9" man="1"/>
    <brk id="157" max="9" man="1"/>
    <brk id="192" max="9" man="1"/>
  </rowBreaks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workbookViewId="0">
      <pane ySplit="12" topLeftCell="A19" activePane="bottomLeft" state="frozenSplit"/>
      <selection pane="bottomLeft" activeCell="K17" sqref="K17"/>
    </sheetView>
  </sheetViews>
  <sheetFormatPr defaultColWidth="8.625" defaultRowHeight="15.75"/>
  <cols>
    <col min="1" max="1" width="3.125" style="43" customWidth="1"/>
    <col min="2" max="2" width="41.25" style="43" customWidth="1"/>
    <col min="3" max="3" width="20.25" style="43" customWidth="1"/>
    <col min="4" max="4" width="11.125" style="60" customWidth="1"/>
    <col min="5" max="5" width="8.375" style="61" bestFit="1" customWidth="1"/>
    <col min="6" max="16384" width="8.625" style="43"/>
  </cols>
  <sheetData>
    <row r="1" spans="1:5">
      <c r="A1" s="264" t="s">
        <v>70</v>
      </c>
      <c r="B1" s="264"/>
      <c r="C1" s="264"/>
      <c r="D1" s="264"/>
      <c r="E1" s="264"/>
    </row>
    <row r="2" spans="1:5">
      <c r="A2" s="264" t="str">
        <f>ФОРМА!A6</f>
        <v>Администрации Милютинского сельского поселения Милютинского района</v>
      </c>
      <c r="B2" s="264"/>
      <c r="C2" s="264"/>
      <c r="D2" s="264"/>
      <c r="E2" s="264"/>
    </row>
    <row r="3" spans="1:5">
      <c r="A3" s="44"/>
      <c r="B3" s="44"/>
      <c r="C3" s="44"/>
      <c r="D3" s="45"/>
      <c r="E3" s="46"/>
    </row>
    <row r="4" spans="1:5">
      <c r="A4" s="265" t="s">
        <v>73</v>
      </c>
      <c r="B4" s="265"/>
      <c r="C4" s="47"/>
      <c r="D4" s="45"/>
      <c r="E4" s="46"/>
    </row>
    <row r="5" spans="1:5">
      <c r="A5" s="266" t="str">
        <f>ФОРМА!A8</f>
        <v>Благоустройство территории кладбища х.Юдин (установка ограждений) Милютинского сельского поселения Милютинского района Ростовской области</v>
      </c>
      <c r="B5" s="267"/>
      <c r="C5" s="267"/>
      <c r="D5" s="267"/>
      <c r="E5" s="268"/>
    </row>
    <row r="6" spans="1:5">
      <c r="A6" s="269"/>
      <c r="B6" s="270"/>
      <c r="C6" s="270"/>
      <c r="D6" s="270"/>
      <c r="E6" s="271"/>
    </row>
    <row r="7" spans="1:5">
      <c r="A7" s="269"/>
      <c r="B7" s="270"/>
      <c r="C7" s="270"/>
      <c r="D7" s="270"/>
      <c r="E7" s="271"/>
    </row>
    <row r="8" spans="1:5">
      <c r="A8" s="272"/>
      <c r="B8" s="273"/>
      <c r="C8" s="273"/>
      <c r="D8" s="273"/>
      <c r="E8" s="274"/>
    </row>
    <row r="9" spans="1:5">
      <c r="A9" s="48"/>
      <c r="B9" s="48"/>
      <c r="C9" s="48"/>
      <c r="D9" s="49"/>
      <c r="E9" s="50"/>
    </row>
    <row r="10" spans="1:5">
      <c r="A10" s="51" t="s">
        <v>74</v>
      </c>
      <c r="B10" s="52"/>
      <c r="C10" s="53"/>
      <c r="D10" s="49"/>
      <c r="E10" s="50"/>
    </row>
    <row r="12" spans="1:5" s="44" customFormat="1" ht="31.5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7.25">
      <c r="A13" s="64" t="s">
        <v>16</v>
      </c>
      <c r="B13" s="66" t="s">
        <v>111</v>
      </c>
      <c r="C13" s="65" t="s">
        <v>140</v>
      </c>
      <c r="D13" s="24">
        <f>ФОРМА!A110</f>
        <v>200</v>
      </c>
      <c r="E13" s="57">
        <f>ROUNDDOWN(IF(D13&lt;=200,D13/10,"20"),0)</f>
        <v>20</v>
      </c>
    </row>
    <row r="14" spans="1:5" ht="63">
      <c r="A14" s="64" t="s">
        <v>17</v>
      </c>
      <c r="B14" s="66" t="s">
        <v>112</v>
      </c>
      <c r="C14" s="65" t="s">
        <v>139</v>
      </c>
      <c r="D14" s="24">
        <f>ФОРМА!I117</f>
        <v>1502</v>
      </c>
      <c r="E14" s="57">
        <f>ROUNDDOWN(IF(D14&lt;=1500,D14/100,"15"),0)</f>
        <v>15</v>
      </c>
    </row>
    <row r="15" spans="1:5" ht="47.25">
      <c r="A15" s="64" t="s">
        <v>18</v>
      </c>
      <c r="B15" s="66" t="s">
        <v>135</v>
      </c>
      <c r="C15" s="65" t="s">
        <v>134</v>
      </c>
      <c r="D15" s="24">
        <f>ФОРМА!A132</f>
        <v>2</v>
      </c>
      <c r="E15" s="57">
        <f>ROUNDDOWN(IF(D15&lt;=5,D15,"5"),0)</f>
        <v>2</v>
      </c>
    </row>
    <row r="16" spans="1:5" ht="63">
      <c r="A16" s="64" t="s">
        <v>19</v>
      </c>
      <c r="B16" s="66" t="s">
        <v>141</v>
      </c>
      <c r="C16" s="65" t="s">
        <v>138</v>
      </c>
      <c r="D16" s="27">
        <f>ФОРМА!I148</f>
        <v>0.1</v>
      </c>
      <c r="E16" s="58">
        <f>ROUNDDOWN(IF(D16&lt;=25%,D16*100,"25"),0)</f>
        <v>10</v>
      </c>
    </row>
    <row r="17" spans="1:5" ht="63">
      <c r="A17" s="64" t="s">
        <v>53</v>
      </c>
      <c r="B17" s="66" t="s">
        <v>133</v>
      </c>
      <c r="C17" s="65" t="s">
        <v>137</v>
      </c>
      <c r="D17" s="27">
        <f>ФОРМА!I149</f>
        <v>1.9E-2</v>
      </c>
      <c r="E17" s="58">
        <f>ROUNDDOWN(IF(D17&lt;=40%,D17/2*100,"20"),0)</f>
        <v>0</v>
      </c>
    </row>
    <row r="18" spans="1:5" ht="47.25">
      <c r="A18" s="64" t="s">
        <v>54</v>
      </c>
      <c r="B18" s="66" t="s">
        <v>113</v>
      </c>
      <c r="C18" s="65" t="s">
        <v>132</v>
      </c>
      <c r="D18" s="24">
        <f>ФОРМА!A173</f>
        <v>150</v>
      </c>
      <c r="E18" s="57">
        <f>ROUNDDOWN(IF(D18&lt;=120,D18/20,"6"),0)</f>
        <v>6</v>
      </c>
    </row>
    <row r="19" spans="1:5" ht="78.75">
      <c r="A19" s="64" t="s">
        <v>55</v>
      </c>
      <c r="B19" s="66" t="s">
        <v>114</v>
      </c>
      <c r="C19" s="65" t="s">
        <v>131</v>
      </c>
      <c r="D19" s="24">
        <f>ФОРМА!A182</f>
        <v>1</v>
      </c>
      <c r="E19" s="57">
        <f>ROUNDDOWN(IF(D19&lt;=3,D19,"3"),0)</f>
        <v>1</v>
      </c>
    </row>
    <row r="20" spans="1:5" ht="63">
      <c r="A20" s="64" t="s">
        <v>56</v>
      </c>
      <c r="B20" s="66" t="s">
        <v>136</v>
      </c>
      <c r="C20" s="65" t="s">
        <v>107</v>
      </c>
      <c r="D20" s="24" t="str">
        <f>ФОРМА!A99</f>
        <v>отсутствует</v>
      </c>
      <c r="E20" s="57" t="str">
        <f>IF(D20="в наличии","1","0")</f>
        <v>0</v>
      </c>
    </row>
    <row r="21" spans="1:5" ht="110.25">
      <c r="A21" s="64" t="s">
        <v>57</v>
      </c>
      <c r="B21" s="66" t="s">
        <v>130</v>
      </c>
      <c r="C21" s="65" t="s">
        <v>108</v>
      </c>
      <c r="D21" s="24" t="str">
        <f>ФОРМА!A31</f>
        <v>в наличии</v>
      </c>
      <c r="E21" s="57" t="str">
        <f>IF(D21="в наличии","5","0")</f>
        <v>5</v>
      </c>
    </row>
    <row r="22" spans="1:5" s="59" customFormat="1">
      <c r="A22" s="263" t="s">
        <v>61</v>
      </c>
      <c r="B22" s="263"/>
      <c r="C22" s="263"/>
      <c r="D22" s="263"/>
      <c r="E22" s="56">
        <f>E13+E14+E15+E16+E17+E18+E19+E20+E21</f>
        <v>59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Admin</cp:lastModifiedBy>
  <cp:lastPrinted>2022-05-16T09:27:54Z</cp:lastPrinted>
  <dcterms:created xsi:type="dcterms:W3CDTF">2019-10-03T05:08:16Z</dcterms:created>
  <dcterms:modified xsi:type="dcterms:W3CDTF">2022-05-16T09:38:48Z</dcterms:modified>
</cp:coreProperties>
</file>